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15180" windowHeight="11640"/>
  </bookViews>
  <sheets>
    <sheet name="ГКПЗ 2018" sheetId="1" r:id="rId1"/>
  </sheets>
  <definedNames>
    <definedName name="_xlnm._FilterDatabase" localSheetId="0" hidden="1">'ГКПЗ 2018'!$N$1:$N$19</definedName>
    <definedName name="_xlnm.Print_Titles" localSheetId="0">'ГКПЗ 2018'!$14:$18</definedName>
  </definedNames>
  <calcPr calcId="125725"/>
</workbook>
</file>

<file path=xl/calcChain.xml><?xml version="1.0" encoding="utf-8"?>
<calcChain xmlns="http://schemas.openxmlformats.org/spreadsheetml/2006/main">
  <c r="B252" i="1"/>
  <c r="B253" s="1"/>
  <c r="M306"/>
  <c r="G285"/>
  <c r="G283"/>
  <c r="M381"/>
  <c r="G358"/>
  <c r="G251" l="1"/>
  <c r="G250"/>
  <c r="B357" l="1"/>
  <c r="B358" s="1"/>
  <c r="B359" s="1"/>
  <c r="G278" l="1"/>
  <c r="G277"/>
  <c r="G268"/>
  <c r="B21" l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G265"/>
  <c r="G263"/>
  <c r="G256" l="1"/>
  <c r="G259"/>
  <c r="G257" l="1"/>
  <c r="G255"/>
  <c r="G254"/>
  <c r="G253"/>
  <c r="G252"/>
  <c r="M307" l="1"/>
  <c r="G242"/>
  <c r="G350"/>
  <c r="G349"/>
  <c r="G247"/>
  <c r="G246"/>
  <c r="G245"/>
  <c r="G248" l="1"/>
  <c r="G238" l="1"/>
  <c r="G345"/>
  <c r="G240" l="1"/>
  <c r="G226" l="1"/>
  <c r="G225"/>
  <c r="G344"/>
  <c r="G231"/>
  <c r="G237"/>
  <c r="G236"/>
  <c r="G227"/>
  <c r="G222" l="1"/>
  <c r="G220"/>
  <c r="G342"/>
  <c r="G217"/>
  <c r="G216"/>
  <c r="G219"/>
  <c r="G343"/>
  <c r="G213"/>
  <c r="G212"/>
  <c r="G210"/>
  <c r="G340"/>
  <c r="G209"/>
  <c r="G208"/>
  <c r="G207"/>
  <c r="G206"/>
  <c r="G205"/>
  <c r="G204"/>
  <c r="G203"/>
  <c r="G202"/>
  <c r="G201"/>
  <c r="G200"/>
  <c r="G198"/>
  <c r="G197"/>
  <c r="G196"/>
  <c r="G195"/>
  <c r="G211"/>
  <c r="G339"/>
  <c r="G193"/>
  <c r="G192"/>
  <c r="G191"/>
  <c r="G190"/>
  <c r="G158"/>
  <c r="G157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61"/>
  <c r="G160"/>
  <c r="G159"/>
  <c r="G149"/>
  <c r="G148"/>
  <c r="G147"/>
  <c r="G146"/>
  <c r="G144"/>
  <c r="G334" l="1"/>
  <c r="G333"/>
  <c r="G332"/>
  <c r="G11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52"/>
  <c r="G232"/>
  <c r="G115"/>
  <c r="G112"/>
  <c r="G110"/>
  <c r="G100" l="1"/>
  <c r="G99"/>
  <c r="G98"/>
  <c r="G97"/>
  <c r="G96"/>
  <c r="G106"/>
  <c r="G105"/>
  <c r="G104"/>
  <c r="G107"/>
  <c r="G94"/>
  <c r="G91"/>
  <c r="G90"/>
  <c r="G89"/>
  <c r="G72"/>
  <c r="G71"/>
  <c r="G58"/>
  <c r="G61" l="1"/>
  <c r="G62" l="1"/>
  <c r="G64"/>
  <c r="G41"/>
  <c r="G322"/>
  <c r="G56" l="1"/>
  <c r="G55"/>
  <c r="G67"/>
  <c r="G66"/>
  <c r="G28"/>
  <c r="G27"/>
  <c r="G26"/>
  <c r="G24"/>
  <c r="G23"/>
  <c r="G22"/>
  <c r="G54"/>
  <c r="G325"/>
  <c r="G323"/>
  <c r="G53"/>
  <c r="B312" l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l="1"/>
  <c r="B327" s="1"/>
  <c r="B328" s="1"/>
  <c r="B329" s="1"/>
  <c r="B330" s="1"/>
  <c r="B331" s="1"/>
  <c r="B332" s="1"/>
  <c r="B333" s="1"/>
  <c r="B334" s="1"/>
  <c r="B335" s="1"/>
  <c r="B336" s="1"/>
  <c r="B338" l="1"/>
  <c r="B339" s="1"/>
  <c r="B151" l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50" s="1"/>
  <c r="B251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l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40"/>
  <c r="B341" s="1"/>
  <c r="B342" s="1"/>
  <c r="B343" l="1"/>
  <c r="B344" s="1"/>
  <c r="B345" s="1"/>
  <c r="B346" s="1"/>
  <c r="B347" l="1"/>
  <c r="B348" s="1"/>
  <c r="B349" s="1"/>
  <c r="B350" s="1"/>
  <c r="B351" s="1"/>
  <c r="B352" s="1"/>
  <c r="B353" s="1"/>
  <c r="B354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</calcChain>
</file>

<file path=xl/sharedStrings.xml><?xml version="1.0" encoding="utf-8"?>
<sst xmlns="http://schemas.openxmlformats.org/spreadsheetml/2006/main" count="3980" uniqueCount="804">
  <si>
    <t>место назначения</t>
  </si>
  <si>
    <t>тн</t>
  </si>
  <si>
    <t>в ассортименте</t>
  </si>
  <si>
    <t>30127904</t>
  </si>
  <si>
    <t>30213800</t>
  </si>
  <si>
    <t xml:space="preserve">перевозка угля </t>
  </si>
  <si>
    <t>перевозка груза</t>
  </si>
  <si>
    <t>по факту</t>
  </si>
  <si>
    <t>перевозка груза морским транспортом</t>
  </si>
  <si>
    <t>шт</t>
  </si>
  <si>
    <t>Условия договора</t>
  </si>
  <si>
    <t xml:space="preserve">Сведения о количестве (объеме) 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</si>
  <si>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</si>
  <si>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</si>
  <si>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</si>
  <si>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</si>
  <si>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</si>
  <si>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</si>
  <si>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</si>
  <si>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г. Петропавловск-Камчатский, ул. Озерная, д. 41</t>
  </si>
  <si>
    <t>8 (4152) 46-28-46, 8-961-960-99-55</t>
  </si>
  <si>
    <t>Населенные пункты Камчатского края</t>
  </si>
  <si>
    <t>г. Петропавловск-Камчатский</t>
  </si>
  <si>
    <t>В соответствии с Техническим Заданием</t>
  </si>
  <si>
    <t>30213807</t>
  </si>
  <si>
    <t>30127910</t>
  </si>
  <si>
    <t>30124919</t>
  </si>
  <si>
    <t>30</t>
  </si>
  <si>
    <t>В соответствии с Техническим заданием</t>
  </si>
  <si>
    <t xml:space="preserve">График осуществления процедур закупки </t>
  </si>
  <si>
    <t>Планируемая дата или период  размещения извещения о закупке</t>
  </si>
  <si>
    <t>(месяц, год)</t>
  </si>
  <si>
    <t>Срок исполнения  договора</t>
  </si>
  <si>
    <t>Способ закупки</t>
  </si>
  <si>
    <t>Закупка в электронной форме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</si>
  <si>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</si>
  <si>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</si>
  <si>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</si>
  <si>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</si>
  <si>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</si>
  <si>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</si>
  <si>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</si>
  <si>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</si>
  <si>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</si>
  <si>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единственный источник</t>
  </si>
  <si>
    <t>населенные пункты Камчатского края</t>
  </si>
  <si>
    <t>с. Апука Олюторский район Камчатский край</t>
  </si>
  <si>
    <t>с. Тымлат Карагинский район Камчатский край</t>
  </si>
  <si>
    <t>с. Усть-Хайрюзово Тигильский район Камчатский край</t>
  </si>
  <si>
    <t>п. Крутогоровский Соболевский район Камчатский край</t>
  </si>
  <si>
    <t>с. Ильпырское Карагинский район Камчатский край</t>
  </si>
  <si>
    <t>п. Ичинский Соболевский район Камчатский край</t>
  </si>
  <si>
    <t>Природный газ</t>
  </si>
  <si>
    <t>1000м3</t>
  </si>
  <si>
    <t>30401</t>
  </si>
  <si>
    <t>час</t>
  </si>
  <si>
    <t>30213804</t>
  </si>
  <si>
    <t>30210812</t>
  </si>
  <si>
    <t>Населенные пункты  Камчатского края</t>
  </si>
  <si>
    <t>с. Тиличики Олюторский район Камчатский край</t>
  </si>
  <si>
    <t>с. Вывенка Олюторский район Камчатский край</t>
  </si>
  <si>
    <t>с. Ачайваям Олюторский район Камчатский край</t>
  </si>
  <si>
    <t>г. Владивосток</t>
  </si>
  <si>
    <t>кг</t>
  </si>
  <si>
    <t>30124905</t>
  </si>
  <si>
    <t>30127</t>
  </si>
  <si>
    <t>нет</t>
  </si>
  <si>
    <t xml:space="preserve"> </t>
  </si>
  <si>
    <t>п. Таежный Мильковского района Камчатского края</t>
  </si>
  <si>
    <t>с. Устьевое Соболевскогоо района Камчатского края</t>
  </si>
  <si>
    <t>Электрическая энергия</t>
  </si>
  <si>
    <t>Холодная вода</t>
  </si>
  <si>
    <t>п.м.</t>
  </si>
  <si>
    <t xml:space="preserve"> Олюторский район Камчатский край</t>
  </si>
  <si>
    <t>В соответствии с Техническим Заданием: ветошь х/б</t>
  </si>
  <si>
    <t>л</t>
  </si>
  <si>
    <t>В соответствии с техническим заданием</t>
  </si>
  <si>
    <t>для вездеходов МТЛБ</t>
  </si>
  <si>
    <t>для автомобилей отечественного производства (Уралы, Камаз, ЗИЛ, УАЗ)</t>
  </si>
  <si>
    <t>да</t>
  </si>
  <si>
    <t>для бульдозеров и экскаваторов, погрузчиков (отечественного производства)</t>
  </si>
  <si>
    <t>В соответствии с Техническим Заданием: масла, смазки, техжидкости</t>
  </si>
  <si>
    <t>В соответствии с Техническим Заданием: хранение дизельного топлива</t>
  </si>
  <si>
    <t>с. Тиличики - с. Корф - с. Тиличики Олюторский район Камчатский край</t>
  </si>
  <si>
    <t>05401</t>
  </si>
  <si>
    <t>шт.</t>
  </si>
  <si>
    <t>zakupki@korenergo.ru</t>
  </si>
  <si>
    <t>АО "Корякэнерго"</t>
  </si>
  <si>
    <t>Код по ОКВЭД2</t>
  </si>
  <si>
    <t>Бревно первого сорта, хвойной породы: (сосна, лиственница) длиной 11м, диаметр верхнего отруба (вершинка) 20 -22 см., нижнего отруба (комель) 26-30 см ошкуренные. неоцилиндрованное  ГОСТ 9463-88</t>
  </si>
  <si>
    <t>Обеспечить оказание услуг в соответствии с действующими нормативными требованиями (техническими регламентами, государственными стандартами, нормами и правилами и др.), и иными нормативными правовыми актами Российской Федерации.</t>
  </si>
  <si>
    <t>50.20.29</t>
  </si>
  <si>
    <t>49.41.2</t>
  </si>
  <si>
    <t>49.41.1</t>
  </si>
  <si>
    <t>50.20.19.120</t>
  </si>
  <si>
    <t>Код по ОКПД2</t>
  </si>
  <si>
    <t>49.41.15.000</t>
  </si>
  <si>
    <t>02.20</t>
  </si>
  <si>
    <t>02.20.11.140</t>
  </si>
  <si>
    <t>28.29.13</t>
  </si>
  <si>
    <t>20.59.4</t>
  </si>
  <si>
    <t>20.59.43.120</t>
  </si>
  <si>
    <t>13.94.20.110</t>
  </si>
  <si>
    <t>13.20.2</t>
  </si>
  <si>
    <t>71.20</t>
  </si>
  <si>
    <t>71.20.13.110</t>
  </si>
  <si>
    <t>35.30.5</t>
  </si>
  <si>
    <t>35.30.4</t>
  </si>
  <si>
    <t>42.21</t>
  </si>
  <si>
    <t>71.12.53</t>
  </si>
  <si>
    <t>71.12.39.113</t>
  </si>
  <si>
    <t>42.22.3</t>
  </si>
  <si>
    <t>26.30.6</t>
  </si>
  <si>
    <t>26.30.5; 26.30.6</t>
  </si>
  <si>
    <t>28.29.22.110</t>
  </si>
  <si>
    <t>28.29.22</t>
  </si>
  <si>
    <t>14.12; 15.20; 32.99</t>
  </si>
  <si>
    <t>35.14.10.000</t>
  </si>
  <si>
    <t>47.30.11</t>
  </si>
  <si>
    <t>45.20.1</t>
  </si>
  <si>
    <t>45.20</t>
  </si>
  <si>
    <t>52.10.12.110</t>
  </si>
  <si>
    <t>62.03.13</t>
  </si>
  <si>
    <t>26.20; 46.14.11.000</t>
  </si>
  <si>
    <t>26.20; 46.51.1</t>
  </si>
  <si>
    <t>61.10.1</t>
  </si>
  <si>
    <t>61.20</t>
  </si>
  <si>
    <t>71.20.4</t>
  </si>
  <si>
    <t>71.20.13</t>
  </si>
  <si>
    <t>47.30.2</t>
  </si>
  <si>
    <t>20.4</t>
  </si>
  <si>
    <t>054142</t>
  </si>
  <si>
    <t>г. Находка</t>
  </si>
  <si>
    <t>65.12.35</t>
  </si>
  <si>
    <t>84.25</t>
  </si>
  <si>
    <t>84.25.19</t>
  </si>
  <si>
    <t>В соответствии с Техническим Заданием: Гарантия не менее года</t>
  </si>
  <si>
    <t>Передача носителей с программным обеспечением и предоставление неисключительных прав на системное и программное обеспечение</t>
  </si>
  <si>
    <t xml:space="preserve"> населенные пункты Камчатского края</t>
  </si>
  <si>
    <t>В соответствии с регламентом технического сопровождения</t>
  </si>
  <si>
    <t>портопункты  Камчатского края</t>
  </si>
  <si>
    <t>для бульдозеров и экскаваторов (импортного производства)</t>
  </si>
  <si>
    <t>с. Апука, с. Ср. Пахачи Олюторский район Камчатский край</t>
  </si>
  <si>
    <t>Сведения о начальной (максимальной) цене договора (цене лота), тыс. рублей с НДС</t>
  </si>
  <si>
    <t>46.71.51</t>
  </si>
  <si>
    <t xml:space="preserve"> 33.14</t>
  </si>
  <si>
    <t>42.22.22.140</t>
  </si>
  <si>
    <t>35.14</t>
  </si>
  <si>
    <t>65.12.3</t>
  </si>
  <si>
    <t>65.12.21.000</t>
  </si>
  <si>
    <t>52.10.21</t>
  </si>
  <si>
    <t>65.12.2; 65.12.5</t>
  </si>
  <si>
    <t>62.03.12.130</t>
  </si>
  <si>
    <t>населенные пункты  Камчатского края</t>
  </si>
  <si>
    <t>80.2</t>
  </si>
  <si>
    <t>80.1</t>
  </si>
  <si>
    <t>80.20.10.000</t>
  </si>
  <si>
    <t>77.39</t>
  </si>
  <si>
    <t>77.39.19.110</t>
  </si>
  <si>
    <t>Аренда части единого производственно-технологического комплекса "дизельная электростанция (ДЭС) ООО "Апукинское"</t>
  </si>
  <si>
    <t>Аренда части единого производственно-технологического комплекса "дизельная электростанция (ДЭС) РА "Пенжинская"</t>
  </si>
  <si>
    <t>Аренда части единого производственно-технологического комплекса "дизельная электростанция (ДЭС) ООО "Вывенское"</t>
  </si>
  <si>
    <t>Аренда части единого производственно-технологического комплекса "дизельная электростанция (ДЭС) ИП Терехов</t>
  </si>
  <si>
    <t>Аренда части единого производственно-технологического комплекса "дизельная электростанция (ДЭС) ООО "Заря"</t>
  </si>
  <si>
    <t>Аренда части единого производственно-технологического комплекса "дизельная электростанция (ДЭС) ООО "РК Крутогоровский"</t>
  </si>
  <si>
    <t>Аренда части единого производственно-технологического комплекса "дизельная электростанция (ДЭС) ООО "Ича-Фиш"</t>
  </si>
  <si>
    <t>Аренда части единого производственно-технологического комплекса "дизельная электростанция (ДЭС) ООО "Белореченское"</t>
  </si>
  <si>
    <t>Аренда части единого производственно-технологического комплекса "дизельная электростанция (ДЭС) ООО "Тымлатский РЗ"</t>
  </si>
  <si>
    <t>61.30.1</t>
  </si>
  <si>
    <t>61.30.10</t>
  </si>
  <si>
    <t xml:space="preserve">30127922 </t>
  </si>
  <si>
    <t>с. Тиличики Олютосркого района Камчатского края</t>
  </si>
  <si>
    <t xml:space="preserve"> 29.3</t>
  </si>
  <si>
    <t>29.3</t>
  </si>
  <si>
    <t>12.19</t>
  </si>
  <si>
    <t>г. Артем</t>
  </si>
  <si>
    <t>05405</t>
  </si>
  <si>
    <t>с. Пахачи Олюторского района Камчатского края</t>
  </si>
  <si>
    <t>84.12</t>
  </si>
  <si>
    <t>84.12.11</t>
  </si>
  <si>
    <t>22.11</t>
  </si>
  <si>
    <t>г. Владивосток - портопункты Камчатского края</t>
  </si>
  <si>
    <t>г. Петропавловск-Камчатский - портопункты Камчатского края</t>
  </si>
  <si>
    <t>В соответствии с Техническим Заданием. ДГУ марки  Cummins и ГПУ  600GFZ1-RT/PwT-ESM3</t>
  </si>
  <si>
    <t>В соответствии с Техническим Заданием. ДГУ марки  Cummins и Daewoo</t>
  </si>
  <si>
    <t>В соответствии с Техническим Заданием: -40⁰C, цвет красный в бочках (200  л)</t>
  </si>
  <si>
    <t>03.19</t>
  </si>
  <si>
    <t>с. Тиличики и с. Пахачи Олюторский район Камчатский край</t>
  </si>
  <si>
    <t>В соответствие с п. 61,63 Правил противопожарного режима в РФ (утвержденных постановлением Правительства РФ от 25.04.2012 № 390); Нормами пожарной безопасности "Перечень зданий, сооружений, сооружений, помещений и оборудования, подлежащих защите автоматическими установками пожаротушения и автоматической пожарной сигнализацией", утвержденными  приказом МЧС России от 18.06.2003 №315 (НПБ 110-03);
Нормами пожарной безопасности "Системы оповещения и управления эвакуацией людей при пожарах в зданиях и сооружениях", утвержденных приказом МЧС России от 20.06.2003 №323 (НПБ 104-03).</t>
  </si>
  <si>
    <t>Поставка комплекта запасных частей, предназначенных для выполнения технического обслуживания, регламентных работ и ремонта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АО "Корякэнерго"</t>
  </si>
  <si>
    <t>Согласно требованиям Технического задания</t>
  </si>
  <si>
    <t>Олюторский, Соболевский, Тигильский районы Камчатский край</t>
  </si>
  <si>
    <t>05.19</t>
  </si>
  <si>
    <t>08.19</t>
  </si>
  <si>
    <t>для снегоходов</t>
  </si>
  <si>
    <t>29.10.5</t>
  </si>
  <si>
    <t>29.10.2</t>
  </si>
  <si>
    <t>33.20.50</t>
  </si>
  <si>
    <t>71.12.12</t>
  </si>
  <si>
    <t>71.20.12</t>
  </si>
  <si>
    <t>71.20.7</t>
  </si>
  <si>
    <t>71.20.19.130</t>
  </si>
  <si>
    <t>28.22</t>
  </si>
  <si>
    <t>Масло Shell Rimula 15W40  (для турбовых высокооборотных дизелей) в бочках 208 л</t>
  </si>
  <si>
    <t>м3</t>
  </si>
  <si>
    <t>38.22</t>
  </si>
  <si>
    <t>38.22.19</t>
  </si>
  <si>
    <t>чел.</t>
  </si>
  <si>
    <t>22.11.15</t>
  </si>
  <si>
    <t>03.21.4</t>
  </si>
  <si>
    <t>03.21.90.120</t>
  </si>
  <si>
    <t>Карагинский район Камчатский край</t>
  </si>
  <si>
    <t>10.20</t>
  </si>
  <si>
    <t>12.20</t>
  </si>
  <si>
    <t>04.19</t>
  </si>
  <si>
    <t>06.19</t>
  </si>
  <si>
    <t>30402</t>
  </si>
  <si>
    <t>09.19</t>
  </si>
  <si>
    <t>комп</t>
  </si>
  <si>
    <t>п. Усть-Камчатск Усть-Камчатский район Камчатский край</t>
  </si>
  <si>
    <t>Работы по монтажу с пуско-наладкой и с поставкой дизель-генераторных установок в населенных пунктах Камчатского края</t>
  </si>
  <si>
    <t xml:space="preserve">Работы по проведению капитального ремонта участков тепловых сетей в населенных пунктах Камчатского края </t>
  </si>
  <si>
    <t xml:space="preserve">Работы по капитальному ремонту оборудования котельных   в населенных пунктах Камчатского края </t>
  </si>
  <si>
    <t xml:space="preserve">Работы по капитальному ремонту оборудования системы хвс  в населенных пунктах Камчатского края </t>
  </si>
  <si>
    <t xml:space="preserve">Работы по проведению капитального ремонта  ЗиС (теплоснабжение) в населенных пунктах  Камчатского края </t>
  </si>
  <si>
    <t xml:space="preserve">Работы по проведению капитального ремонта ЗиС (электроснабжение) в населенных пунктах  Камчатского края </t>
  </si>
  <si>
    <t>В соответствии с Техническим Заданием: объем 1000 м3 установлен в системе хвс</t>
  </si>
  <si>
    <t xml:space="preserve">Работы по капитальному ремонту  участков водопроводных сетей и запорной арматуры в населенных пунктах Камчатского края </t>
  </si>
  <si>
    <t>07.19</t>
  </si>
  <si>
    <t>10.19</t>
  </si>
  <si>
    <t>Оказание услуг по холодному водоснабжению котельных в п. Усть-Камчатск Усть-Камчатского района Камчатского края</t>
  </si>
  <si>
    <t>30403</t>
  </si>
  <si>
    <t>01.20</t>
  </si>
  <si>
    <t>План закупок товаров (работ, услуг)</t>
  </si>
  <si>
    <t xml:space="preserve">на 2019 год </t>
  </si>
  <si>
    <t>Поставка топлива для дизельных электростанций в п. Таежный Мильковского района Камчатского</t>
  </si>
  <si>
    <t>Поставка  топлива (ТС-1) в г. Петропавловске-Камчатском</t>
  </si>
  <si>
    <t>ТС-1</t>
  </si>
  <si>
    <t xml:space="preserve">Поставка дизельного моторного масла для эксплуатации ДГУ ДЭС "Сигма" </t>
  </si>
  <si>
    <t xml:space="preserve">Поставка природного газа </t>
  </si>
  <si>
    <t xml:space="preserve">Оказание услуг по перевозке груза (морские перевозки) по маршруту порты Дальнего Востока  - портопункты  восточного побережья Камчатского края в период зимней навигации </t>
  </si>
  <si>
    <t>04.20</t>
  </si>
  <si>
    <t xml:space="preserve">Транспортные услуги (морские перевозки) по перевозке груза по маршруту с. Тиличики - с. Корф - с. Тиличики Олюторского района Камчатского края </t>
  </si>
  <si>
    <t xml:space="preserve">Оказание услуг по перевозке груза (морские перевозки) по маршруту между портопунктами  побережья Камчатского края </t>
  </si>
  <si>
    <t>перевозка груза длиномером, услуги крана, услуги автовышки</t>
  </si>
  <si>
    <t>Транспортные услуги (автоперевозки) по перевозке груза по г. Петропавловск-Камчатский</t>
  </si>
  <si>
    <t xml:space="preserve">Транспортные услуги (автоперевозки) по перевозке груза по маршруту  Петропавловск-Камчатский-п.Крутогоровский Соболевский район Камчатский край </t>
  </si>
  <si>
    <t>Транспортные услуги (автоперевозки) по перевозке груза по маршруту  Петропавловск-Камчатский-с. Устьевое Соболевский район Камчатский край</t>
  </si>
  <si>
    <t>Транспортные услуги (автоперевозки) по перевозке грузов по маршруту г. Петропавловск-Камчатский –  Усть-Камчатский  район Камчатского края</t>
  </si>
  <si>
    <t>г. Петропавловск-Камчатский – Усть-Камчатский район Камчатский край</t>
  </si>
  <si>
    <t>г. Петропавловск-Камчатский-п.Крутогоровский Соболевский район Камчатский край</t>
  </si>
  <si>
    <t>г. Петропавловск-Камчатский-с. Устьевое Соболевский район Камчатский край</t>
  </si>
  <si>
    <t>30400</t>
  </si>
  <si>
    <t xml:space="preserve">Поставка столбового леса </t>
  </si>
  <si>
    <t xml:space="preserve">Поставка ЗИП (неснижаемый запас) на ДГУ марки Daewoo </t>
  </si>
  <si>
    <t xml:space="preserve">Поставка ЗиП  (неснижаемый запас)  для ДГУ марки Cummins  </t>
  </si>
  <si>
    <t>Поставка ЗиП  (неснижаемый запас)  для ДГУ марки ЯМЗ-238</t>
  </si>
  <si>
    <t xml:space="preserve">Поставка фильтрующих элементов для ДГУ марки Daewoo </t>
  </si>
  <si>
    <t xml:space="preserve">Поставка фильтрующих элементов для ДГУ марки Cummins </t>
  </si>
  <si>
    <t xml:space="preserve">Поставка ветоши </t>
  </si>
  <si>
    <t xml:space="preserve">Поставка антифриза   для ДГУ  для эксплуатации ДЭС </t>
  </si>
  <si>
    <t>Поставка антифриза    для эксплуатации ДГУ ДЭС  ЗАО "Тревожное зарево"</t>
  </si>
  <si>
    <t>Поставка антифриза   для эксплуатации ДГУ ДЭС  АО "Сигма"</t>
  </si>
  <si>
    <t>Работы по проведению текущих ремонтов ДГУ ДЭС  ЗАО "Тревожное зарево"</t>
  </si>
  <si>
    <t>В соответствии с Техническим Заданием.</t>
  </si>
  <si>
    <t>Услуги по проведению  инспекционного контроля сертифицированной продукции (электрической энергии)</t>
  </si>
  <si>
    <t xml:space="preserve">Услуги по проведению экспертизы материалов, обосновывающих значения нормативов  удельного расхода топлива и нормативов создания запасов топлива на отпуск электрической энергии на 2020 год </t>
  </si>
  <si>
    <t xml:space="preserve">Работы по проведению капитальных ремонтов газопоршневой и дизель-генераторных установок  по населенным пунктам Камчатского </t>
  </si>
  <si>
    <t xml:space="preserve">Работы по проведению текущих ремонтов дизель-генераторных установок  (двигателей и электрогенераторов) по населенным пунктам Камчатского края </t>
  </si>
  <si>
    <t xml:space="preserve">Оказание услуг по техническому обслуживанию и планово предупредительному ремонту установленных узлов учета в населенных пунктах Камчатского края </t>
  </si>
  <si>
    <t>71.20.19</t>
  </si>
  <si>
    <t xml:space="preserve">Оказание услуг по выполнению режимно-наладочных испытаний и разработки режимных карт для котельных населенных пунктов Камчатского края </t>
  </si>
  <si>
    <t xml:space="preserve">Выполнение работ по монтажу узла учета тепловой энергии на котельной с. Ачайваям Олюторского района Камчатского края </t>
  </si>
  <si>
    <t>Оказание услуг по разработке проектов санитарно-защитных зон (СЗЗ) в населенных пунктах Олюторского района Камчатского края</t>
  </si>
  <si>
    <t>населенные пункты Олюторского района Камчатского края</t>
  </si>
  <si>
    <t>Оказание услуг по разработке проектов санитарно-защитных зон (СЗЗ) в населенных пунктах Тигильского района Камчатского края</t>
  </si>
  <si>
    <t>населенные пункты Тигильского района Камчатского края</t>
  </si>
  <si>
    <t>населенные пункты Соболевского района Камчатского края</t>
  </si>
  <si>
    <t xml:space="preserve">Оказание услуг по исскуственному  воспроизводству водных биологических ресурсов </t>
  </si>
  <si>
    <t>Выполнение работ по разработке проектов предельно допустимых выбросов в атмосферу (ПДВ) ДЭС ЗАО "Тревожное зарево", ДЭС АО "Сигма" и ДЭС с. Усть-Вывенка</t>
  </si>
  <si>
    <t>Оказание услуг по выполнению комплексного количественного химического анализа сточных и природных вод в с. Пахачи и с. Тиличики Олюторского района Камчатского края</t>
  </si>
  <si>
    <t xml:space="preserve">Оказание услуг по техническому обслуживанию и планово-предупредительному ремонту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 энергоузлов Олюторского, Тигильского, Соболевского, Карагинского и Мильковского районов Камчатского края </t>
  </si>
  <si>
    <t>Поставка первичных средств пожаротушения, пожарного имущества и инвентаря</t>
  </si>
  <si>
    <t>14.12; 15.20</t>
  </si>
  <si>
    <t>Поставка средств индивидуальной защиты</t>
  </si>
  <si>
    <t xml:space="preserve">Поставка средств защиты от электрической дуги </t>
  </si>
  <si>
    <t>05.20</t>
  </si>
  <si>
    <t xml:space="preserve">Поставка защитных, смывающих, обеззараживающих средств </t>
  </si>
  <si>
    <t xml:space="preserve">Услуги по поддержанию в постоянной готовности собственных сил и средств, а также выполнению работ по локализации и ликвидации аварий на опасных производственных объектах </t>
  </si>
  <si>
    <t xml:space="preserve">Услуги по технической диагностике и экспертизе промышленной безопасности технических устройств и сооружений опасных производственных объектов </t>
  </si>
  <si>
    <t>АУП, с. Пахачи, с. Тиличики Олюторский район, с. Усть-Хайрюзово  Тигильский район  Камчатского края</t>
  </si>
  <si>
    <t>АУП, п. Крутогоровский Соболевский район  Камчатского края</t>
  </si>
  <si>
    <t xml:space="preserve">Услуги по проведению специальной оценки условий труда </t>
  </si>
  <si>
    <t xml:space="preserve">Поставка вычислительной техники и вспомогательного оборудования </t>
  </si>
  <si>
    <t xml:space="preserve">Услуги по обновлению информационной базы программного продукта "1С Предприятие 8: Бухгалтерский учет КОРП",  настройке типовой конфигурации, консультации по ведению учета </t>
  </si>
  <si>
    <t xml:space="preserve">Оказание услуг по информационному обслуживанию комплекса систем КонсультатнПлюс </t>
  </si>
  <si>
    <t xml:space="preserve">Оказание телекоммуникационных услуг в г. Петропавловске-Камчатском </t>
  </si>
  <si>
    <t xml:space="preserve">Оказание телекоммуникационных услуг  в населенных пунктах Камчатского края </t>
  </si>
  <si>
    <t xml:space="preserve">Оказание услуг по комплексному сопровождению и информационно-методическому обслуживанию экземпляра комплекса программ "Стек-ЖКХ" (юр. лица) на 2020 год </t>
  </si>
  <si>
    <t xml:space="preserve">Оказание услуг по комплексному сопровождению и информационно-методическому обслуживанию экземпляра комплекса программ "Стек-ЖКХ" (физ. лица) на 2020 год </t>
  </si>
  <si>
    <t>квт/ч</t>
  </si>
  <si>
    <t>03.20</t>
  </si>
  <si>
    <t xml:space="preserve">Поставка бензина АИ-92 для автотранспорта в населенные пункты Камчатского края </t>
  </si>
  <si>
    <t xml:space="preserve">Поставка грузоподъемного оборудования </t>
  </si>
  <si>
    <t>Поставка масел, смазочных материалов, технических жидкостей на автомобильную и автотракторную технику</t>
  </si>
  <si>
    <t xml:space="preserve">Поставка автошин для автотранспорта </t>
  </si>
  <si>
    <t xml:space="preserve">Поставка канцтоваров </t>
  </si>
  <si>
    <t xml:space="preserve">Поставка моющих средств </t>
  </si>
  <si>
    <t xml:space="preserve">Поставка моющих средств для содержания ДЭС </t>
  </si>
  <si>
    <t>Поставка мебели, предметв интерьера</t>
  </si>
  <si>
    <t>Поставка МТР для содержания ЗИС (офис АУП)</t>
  </si>
  <si>
    <t xml:space="preserve">Услуги по проведению медицинского осмотра сотрудников в ГБУЗ  Олюторской РБ </t>
  </si>
  <si>
    <t>Услуги по проведению медицинского осмотра сотрудников в ГБУЗ Усть-Камчатской РБ</t>
  </si>
  <si>
    <t>Елизовский район Камчатский край</t>
  </si>
  <si>
    <t>30207</t>
  </si>
  <si>
    <t>30127907</t>
  </si>
  <si>
    <t>30219551</t>
  </si>
  <si>
    <t>43.22.12.160;   71.12.11.100</t>
  </si>
  <si>
    <t>35.30.4; 71.12.11</t>
  </si>
  <si>
    <t>43.22.12.160</t>
  </si>
  <si>
    <t>46.71.2</t>
  </si>
  <si>
    <t>46.71.9</t>
  </si>
  <si>
    <t>19.20.21.300</t>
  </si>
  <si>
    <t>19.20.21.400</t>
  </si>
  <si>
    <t>19.20.29.100</t>
  </si>
  <si>
    <t>06.20.10.130</t>
  </si>
  <si>
    <t>33.14</t>
  </si>
  <si>
    <t>25.21.2</t>
  </si>
  <si>
    <t>33.20</t>
  </si>
  <si>
    <t>30132</t>
  </si>
  <si>
    <t>30124</t>
  </si>
  <si>
    <t>30219</t>
  </si>
  <si>
    <t>43.21</t>
  </si>
  <si>
    <t>43.21.10</t>
  </si>
  <si>
    <t>47.30.1</t>
  </si>
  <si>
    <t>29.32</t>
  </si>
  <si>
    <t>17.23; 22.29; 25.99.22; 25.99.23; 32.99</t>
  </si>
  <si>
    <t>17.23; 22.29.25; 25.99.22; 25.99.23; 32.99</t>
  </si>
  <si>
    <t>31.01</t>
  </si>
  <si>
    <t>27.4; 27.5; 25.73; 32.91</t>
  </si>
  <si>
    <t>27.4; 27.5; 25.73; 32.92</t>
  </si>
  <si>
    <t>25.7, 27.3; 27.4; 27.5; 32.9</t>
  </si>
  <si>
    <t>49.39.39; 55.20; 56.29</t>
  </si>
  <si>
    <t>49.39.39; 55.20.19; 56.29.20</t>
  </si>
  <si>
    <t>Поставка автомобиля с КМУ</t>
  </si>
  <si>
    <t>Поставка самосвалов</t>
  </si>
  <si>
    <t>28.92.29</t>
  </si>
  <si>
    <t>29.10.51</t>
  </si>
  <si>
    <t>29.10.41.120</t>
  </si>
  <si>
    <t>п. Усть-Камчатск Усть-Качатский район Камчатский край</t>
  </si>
  <si>
    <t>Усть-Камчатский район Камчатский край</t>
  </si>
  <si>
    <t>Олюторский район Камчатский край</t>
  </si>
  <si>
    <t xml:space="preserve">Реконструкция несущих конструкций и ограждений здания котельной с. Апука Олюторского района Камчатского края </t>
  </si>
  <si>
    <t>09.20</t>
  </si>
  <si>
    <t xml:space="preserve">Замена водогрейного котла № 2 на котельной с. Ачайваям Олюторского района Камчатского края </t>
  </si>
  <si>
    <t xml:space="preserve">Замена системы изношенного тягодутьевого оборудования в котельной с. Ачайваям Олюторского района Камчатского края </t>
  </si>
  <si>
    <t>09.21</t>
  </si>
  <si>
    <t>33.11</t>
  </si>
  <si>
    <t>33.11.19</t>
  </si>
  <si>
    <t>Реконструкция водозабора системы холодного водоснабжения с. Ачайваям с вводом в эксплуатацию установки обеззараживания питьевых подземных вод</t>
  </si>
  <si>
    <t>с. Ковран Тигильский район Камчатский край</t>
  </si>
  <si>
    <t xml:space="preserve">Замена водогрейного котла № 3 на котельной № 1 п. Крутогоровский Соболевского района Камчатского края </t>
  </si>
  <si>
    <t xml:space="preserve">Замена котлов № 1 и 2  на котельной № 2 (модуль) п. Крутогоровский Соболевского района Камчатского края </t>
  </si>
  <si>
    <t xml:space="preserve">Модернизация участка сетей  холодного водоснабжения с. Пахачи Олюторского района Камчатского края </t>
  </si>
  <si>
    <t xml:space="preserve">Замена сетевых насосов на станции 1-го подъема водозабора с. Пахачи (2 ед. по 15 кВт) Олюторского района Камчатского края </t>
  </si>
  <si>
    <t xml:space="preserve">Оказание услуг по организации  проживания,  питания и доставки персонала АО "Корякэнерго" на производственный участок «ДЭС-37 «Сигма» </t>
  </si>
  <si>
    <t xml:space="preserve">Оказание услуг по организации  проживания,  питания и доставки персонала АО "Корякэнерго" на производственный участок "ДЭС-39"  «Тревожное зарево" </t>
  </si>
  <si>
    <t>Елизовский и Карагинский районы Камчатского края</t>
  </si>
  <si>
    <t>Работы по проведению капитального ремонта систем централизованного учета в населенных пунктах  Камчатского края</t>
  </si>
  <si>
    <t>Работы по проведению текущего ремонта электрических сетей в населенных пунктах Камчатского края</t>
  </si>
  <si>
    <t xml:space="preserve">Поставка дизельного моторного масла для эксплуатации ДГУ ДЭС "Тревожное зарево" </t>
  </si>
  <si>
    <t>Поставка запасных частей  для технической эксплуатации  дизель-генераторов X1540 (дизель MTU 12V4000G23 и генератор LEROY SOMER LSA 50.2L8 C 6S/4)  ДЭС-39 "Тревожное зарево"</t>
  </si>
  <si>
    <t>Оказание услуг по утилизации отходов 1-4 класса опасности</t>
  </si>
  <si>
    <t>п. Усть-Камчатский Усть-Камчатский район Камчатский край</t>
  </si>
  <si>
    <t>В соответствии с Техническим Заданием: в лизинг бортовой Урал 4320-1912-60М с КМУ UNIC URV-373 (тросовый, трехсекционный (или эквивалент)</t>
  </si>
  <si>
    <t xml:space="preserve">В соответствии с Техническим Заданием: в лизинг, Урал 58312 А </t>
  </si>
  <si>
    <t>1- Тымлат;                       3- Тиличики</t>
  </si>
  <si>
    <t>В соответствии с Техническим Заданием: в лизинг на базе автомобиля УАЗ</t>
  </si>
  <si>
    <t xml:space="preserve"> с. Устьевое, с. Тымлат</t>
  </si>
  <si>
    <t>открытый запрос цен</t>
  </si>
  <si>
    <t>открытый запрос технико-коммерческих предложений</t>
  </si>
  <si>
    <t>конкурс</t>
  </si>
  <si>
    <t>запрос цен</t>
  </si>
  <si>
    <t>запрос котировок</t>
  </si>
  <si>
    <t>запрос технико-коммерческих предложений</t>
  </si>
  <si>
    <t>Оказание услуг по ремонту и обслуживанию автотехники АУП с запасными частями, расходными и смазочными материалами, комплексной уборке, бесконтактной мойке кузовов</t>
  </si>
  <si>
    <t>Оказание услуг по ремонту  грузовой автотехники АУП с запасными частями, расходными и смазочными материалами</t>
  </si>
  <si>
    <t>Оказание услуг по ремонту  представительского класса  АУП с запасными частями, расходными и смазочными материалами</t>
  </si>
  <si>
    <t>49.41.19.900</t>
  </si>
  <si>
    <t>41.20.40.900</t>
  </si>
  <si>
    <t>42.21.13</t>
  </si>
  <si>
    <t>42.21.24.120</t>
  </si>
  <si>
    <t>27.11.61</t>
  </si>
  <si>
    <t>42.22</t>
  </si>
  <si>
    <t>43.29</t>
  </si>
  <si>
    <t>43.3</t>
  </si>
  <si>
    <t>Приложение 1 к Приказу АО "Корякэнерго"                                         №      1218 "А"      от 25.12.2018 года</t>
  </si>
  <si>
    <t xml:space="preserve">Оказание услуг специализированной техники в г. Петропавловск-Камчатский </t>
  </si>
  <si>
    <r>
      <t xml:space="preserve">25.94; </t>
    </r>
    <r>
      <rPr>
        <sz val="9"/>
        <rFont val="Times New Roman"/>
        <family val="1"/>
        <charset val="204"/>
      </rPr>
      <t>27.33; 27.4</t>
    </r>
  </si>
  <si>
    <t>25.94; 27.3; 27.4</t>
  </si>
  <si>
    <t>27.11</t>
  </si>
  <si>
    <t>42.21.22</t>
  </si>
  <si>
    <t xml:space="preserve"> 42.21.22</t>
  </si>
  <si>
    <t>Реконструкция здания котельной с проведением технической экспертизы в с. Ковран Тигильского района Камчатского края</t>
  </si>
  <si>
    <t>1 квартал</t>
  </si>
  <si>
    <t>2 квартал</t>
  </si>
  <si>
    <t>Закупки для СМСП</t>
  </si>
  <si>
    <t>3 квартал</t>
  </si>
  <si>
    <t>4 квартал</t>
  </si>
  <si>
    <t xml:space="preserve">Оказание услуг хранения ГСМ в с. Вывенка Олюторского района Камчатского края </t>
  </si>
  <si>
    <t xml:space="preserve">Приобретение  неисключительных лицензий для доступа к сервису по поиску и проверке юридических и физических лиц </t>
  </si>
  <si>
    <t xml:space="preserve">Оказание услуг по проведению производственного контроля качества воздуха в населенных пунктах Камчатского края  </t>
  </si>
  <si>
    <t>Оказание услуг по электроснабжению (поставка электрической энергии) в г. Петропавловске-Камчатском</t>
  </si>
  <si>
    <t xml:space="preserve">Оказание услуг по страхованию судна </t>
  </si>
  <si>
    <t xml:space="preserve">Аренда склада ГСМ в с. Тиличики Олюторского района Камчатского края </t>
  </si>
  <si>
    <t>Оказание услуг по электроснабжению (поставка электрической энергии)  в с. Тиличики Олюторского района Камчатского края</t>
  </si>
  <si>
    <t>Оказание услуг по электроснабжению (поставка электрической энергии)  в с. Устьевое Соболевского района Камчатского края</t>
  </si>
  <si>
    <t xml:space="preserve">Оказание услуг централизованной охраны </t>
  </si>
  <si>
    <t xml:space="preserve">Работы по техническому обслуживанию ОПС </t>
  </si>
  <si>
    <t xml:space="preserve">Оказание услуг сотовой связи  </t>
  </si>
  <si>
    <t xml:space="preserve">Оказание услуг городской связи в населенных пунктах Камчатcкого края  </t>
  </si>
  <si>
    <t xml:space="preserve">Поставка запасных частей, оборудования, расходных и смазочных материалов для вездеходов МТЛБ </t>
  </si>
  <si>
    <t xml:space="preserve">Поставка запасных частей, оборудования, расходных и смазочных материалов  для бульдозеров и экскаваторов (импортного производства) </t>
  </si>
  <si>
    <t xml:space="preserve">Поставка запасных частей, оборудования, расходных и смазочных материалов  для автомобилей отечественного производства (Уралы, Камаз, ЗИЛ, УАЗ) </t>
  </si>
  <si>
    <t xml:space="preserve">Поставка запасных частей, оборудования, расходных и смазочных материалов  для бульдозеров и экскаваторов, погрузчиков (отечественного производства) </t>
  </si>
  <si>
    <t xml:space="preserve">Поставка запасных частей, оборудования, расходных и смазочных материалов для снегоходов </t>
  </si>
  <si>
    <t xml:space="preserve">Поставка запасных частей, оборудования, расходных и смазочных материалов  для автомобилей импортного производства </t>
  </si>
  <si>
    <t>Поставка автомобиля ГАЗ</t>
  </si>
  <si>
    <t>02.19</t>
  </si>
  <si>
    <t>Поставка фильтрующих элементов для эксплуатациии ДГУ ДЭС "Тревожное зарево"  (повторно)</t>
  </si>
  <si>
    <t>01.19</t>
  </si>
  <si>
    <t>Транспортные услуги (автоперевозки) по перевозке грузов по маршруту г. Петропавловск-Камчатский –  участок ЗАО "Тревожное зарево" Елизовского  района Камчатского края</t>
  </si>
  <si>
    <t>64.92</t>
  </si>
  <si>
    <t>64.19.21</t>
  </si>
  <si>
    <t>Заключение агентского договора для оказания услуг по выплате платежей по денежным требованиям кредиторов АО «Корякэнерго»</t>
  </si>
  <si>
    <t>12.21</t>
  </si>
  <si>
    <t>Поставка материалов для ремонта и технического обслуживания воздушных и кабельных электросетей и трансформаторных подстанций в населенных пунктах Камчатского края</t>
  </si>
  <si>
    <t>Поставка электротехнических расходных материалов общего назначения для ремонта и  обслуживания электрооборудования в населенных пунктах Камчатского края</t>
  </si>
  <si>
    <t>Поставка кабельно-проводниковой продукции для ремонта и технического обслуживания электросетей в населенных пунктах Камчатского края</t>
  </si>
  <si>
    <t>В соответствии с Техническим Заданием: -40⁰C, цвет зеленый в бочках (200  л)</t>
  </si>
  <si>
    <t>Оказание услуг по разработке проектов санитарно-защитных зон (СЗЗ) в населенных пунктах Соболевского, Карагинского и Мильковского районов Камчатского края</t>
  </si>
  <si>
    <t>населенные пункты Соболевского, Карагинского и Мильковского районов Камчатского края</t>
  </si>
  <si>
    <t xml:space="preserve">Оказание услуг по проведению производственного контроля качества питьевой воды (по микробиологическим и радиологическим показателям) в населенных пунктах Камчатского края  </t>
  </si>
  <si>
    <t xml:space="preserve">Оказание услуг по проведению производственного контроля качества питьевой воды (по органолептическим, органическим и неорганическим показателям) в населенных пунктах Камчатского края  </t>
  </si>
  <si>
    <t>Оказание услуг по представлению интересов АО "Корякэнерго" по подготовке,  заключению и сопррвождению отраслевого тарифного соглашения</t>
  </si>
  <si>
    <t>64.91.2</t>
  </si>
  <si>
    <t>64.91.10.190</t>
  </si>
  <si>
    <t>Оказание услуг финансовой аренды для приобретения экскаватора с функцией погрузчика CASE570ST</t>
  </si>
  <si>
    <t>Продление срока действия лицензии на право пользования антивирусной защитой</t>
  </si>
  <si>
    <t>26.11; 26.51</t>
  </si>
  <si>
    <t>26.11</t>
  </si>
  <si>
    <t xml:space="preserve">Поставка материалов для текущего ремонта высоковольтного и релейного электрооборудования в населенных пунктах Камчатского края </t>
  </si>
  <si>
    <t>65.12.2</t>
  </si>
  <si>
    <t>Услуги страхования имущества передаваемого в обременение банку</t>
  </si>
  <si>
    <t>46.71</t>
  </si>
  <si>
    <t>05.10.10.130</t>
  </si>
  <si>
    <t xml:space="preserve"> Поставка угля в населенные пункты (на  2019 год) для нужд АО «Корякэнерго»</t>
  </si>
  <si>
    <t>26.51.5; 35.30.4</t>
  </si>
  <si>
    <t xml:space="preserve">26.51.5 </t>
  </si>
  <si>
    <t>Работы по модернизации системы контроля , учета качества тепловой энергии и теплоносителя с передачей информации на центральный диспетчерский пункт на котельной с. Апука Олюторского района Камчатского края</t>
  </si>
  <si>
    <t xml:space="preserve">В соответствии с Техническим Заданием: </t>
  </si>
  <si>
    <t>Оказание услуг по перевозке груза (морские перевозки)  по маршруту порты Дальнего Востока  - портопункты Камчатского края с услугами по перевалке и хранению грузов (складских услуг) в г. Владивосток</t>
  </si>
  <si>
    <t>Строительство автоматизированного центрального теплового пункта АУП АО «Корякэнерго»</t>
  </si>
  <si>
    <t>Работы по капитальному ремонту оборудования мини-котельных в п. Усть-Камчатск Усть-Камчатского района Камчатского края</t>
  </si>
  <si>
    <t>п. Усть-Камчатск Усть-Камчатского района Камчатского края</t>
  </si>
  <si>
    <t>Работы по капитальному ремонту тепловых сетей в п. Усть-Камчатск Усть-Камчатского района Камчатского края</t>
  </si>
  <si>
    <t>м</t>
  </si>
  <si>
    <t xml:space="preserve">конкурс </t>
  </si>
  <si>
    <t>Оказание услуг по предоставлению автотехники</t>
  </si>
  <si>
    <t>450 ,00</t>
  </si>
  <si>
    <t>19.20.21.320</t>
  </si>
  <si>
    <t>Поставка топлива дизельного для электростанций и котельных, зимнего</t>
  </si>
  <si>
    <t>Поставка мебели, предметов интерьера (повторно)</t>
  </si>
  <si>
    <t>Поставка дизельного моторного масла   Shell Rimula R4X 15W40 (или эквивалент)</t>
  </si>
  <si>
    <t>Масло Shell Rimula R4X 15W40 в бочках 209 л</t>
  </si>
  <si>
    <t>Поставка газового моторного масла марки «SAE40»</t>
  </si>
  <si>
    <t>Масло SAE40 (для газовых двигателей) в бочках 209 л</t>
  </si>
  <si>
    <t>16</t>
  </si>
  <si>
    <t>16.10</t>
  </si>
  <si>
    <t>Поставка пиломатериалов на текущую эксплуатацию систем теплоснабжения и холодного водоснабжения</t>
  </si>
  <si>
    <t>25.94</t>
  </si>
  <si>
    <t xml:space="preserve">Поставка метизов на текущую эксплуатацию систем теплоснабжения и холодного водоснабжения </t>
  </si>
  <si>
    <t>25.73; 25.99.29</t>
  </si>
  <si>
    <t>Поставка инструмента на текущую эксплуатацию систем теплоснабжения и холодного водоснабжения</t>
  </si>
  <si>
    <t>28.24</t>
  </si>
  <si>
    <t>28.24.11</t>
  </si>
  <si>
    <t>Поставка электроинструмента на текущую эксплуатацию систем теплоснабжения и холодного водоснабжения</t>
  </si>
  <si>
    <t>24.20</t>
  </si>
  <si>
    <t>24.20.13</t>
  </si>
  <si>
    <t>Поставка стальных труб на текущую эксплуатацию систем теплоснабжения и холодного водоснабжения</t>
  </si>
  <si>
    <t>24.20.3</t>
  </si>
  <si>
    <t>24.20.14.120</t>
  </si>
  <si>
    <t>Поставка фасонных частей на текущую эксплуатацию систем теплоснабжения и холодного водоснабжения</t>
  </si>
  <si>
    <t>22.21</t>
  </si>
  <si>
    <t>22.21.21</t>
  </si>
  <si>
    <t>Поставка труб и фитингов из полипропилена на текущую эксплуатацию систем теплоснабжения и холодного водоснабжения</t>
  </si>
  <si>
    <t>20.30.1</t>
  </si>
  <si>
    <t>20.30.12</t>
  </si>
  <si>
    <t>Поставка лакокрасочных материалов на текущую эксплуатацию систем теплоснабжения и холодного водоснабжения</t>
  </si>
  <si>
    <t>26.51.6</t>
  </si>
  <si>
    <t>26.51.63.120</t>
  </si>
  <si>
    <t>Поставка манометров, термометров на текущую эксплуатацию систем теплоснабжения и холодного водоснабжения</t>
  </si>
  <si>
    <t>Поставка приборов учета на текущую эксплуатацию систем теплоснабжения и холодного водоснабжения</t>
  </si>
  <si>
    <t>28.14</t>
  </si>
  <si>
    <t>28.14.1</t>
  </si>
  <si>
    <t>Поставка запорной арматуры на текущую эксплуатацию систем теплоснабжения и холодного водоснабжения</t>
  </si>
  <si>
    <t>32.91; 31.01</t>
  </si>
  <si>
    <t>32.91.11; 31.01.11.121</t>
  </si>
  <si>
    <t>Поставка прочих материалов на текущую эксплуатацию систем теплоснабжения и холодного водоснабжения</t>
  </si>
  <si>
    <t>27.51</t>
  </si>
  <si>
    <t>Поставка электроприборов на текущую эксплуатацию систем теплоснабжения и холодного водоснабжения</t>
  </si>
  <si>
    <t>23.14; 23.99</t>
  </si>
  <si>
    <t>23.14.1; 23.99.19.111</t>
  </si>
  <si>
    <t>Поставка теплоизоляционных материалов на текущую эксплуатацию систем теплоснабжения и холодного водоснабжения</t>
  </si>
  <si>
    <t>25.93</t>
  </si>
  <si>
    <t>25.93.15.120</t>
  </si>
  <si>
    <t>Поставка электродов на текущую эксплуатацию систем теплоснабжения и холодного водоснабжения</t>
  </si>
  <si>
    <t>24.10.3</t>
  </si>
  <si>
    <t>Поставка металлопроката на текущую эксплуатацию систем теплоснабжения и холодного водоснабжения</t>
  </si>
  <si>
    <t>25.99.29</t>
  </si>
  <si>
    <t>25.99.99.100</t>
  </si>
  <si>
    <t>Поставка ремонтных хомутов на текущую эксплуатацию систем теплоснабжения и холодного водоснабжения</t>
  </si>
  <si>
    <t>19.20; 20.11; 28.21</t>
  </si>
  <si>
    <t>19.20.31; 20.11.11.150; 28.21.11.111</t>
  </si>
  <si>
    <t>Поставка газа (и газового оборудования) на текущую эксплуатацию систем теплоснабжения и холодного водоснабжения</t>
  </si>
  <si>
    <t>22.19</t>
  </si>
  <si>
    <t>Поставка резинотехнической продукции на текущую эксплуатацию систем теплоснабжения и холодного водоснабжения</t>
  </si>
  <si>
    <t>28.13</t>
  </si>
  <si>
    <t>28.13.1</t>
  </si>
  <si>
    <t>Поставка вращающихся механизмов и запасных частей к ним  на текущую эксплуатацию систем теплоснабжения и холодного водоснабжения</t>
  </si>
  <si>
    <t>Поставка соединительных муфт для полимерных труб на текущую эксплуатацию систем теплоснабжения и холодного водоснабжения</t>
  </si>
  <si>
    <t>25.21.13</t>
  </si>
  <si>
    <t>Поставка запасных частей для котлов на текущую эксплуатацию систем теплоснабжения и холодного водоснабжения</t>
  </si>
  <si>
    <t>28.13.11.110</t>
  </si>
  <si>
    <t>Поставка топливоперекачивающих насосных агрегатов</t>
  </si>
  <si>
    <t>28.29.12</t>
  </si>
  <si>
    <t xml:space="preserve">Поставка сепаратора топливного </t>
  </si>
  <si>
    <t>Поставка моек высокого давления в комплектации</t>
  </si>
  <si>
    <t xml:space="preserve">Оказание услуг по перевозке груза (морские перевозки)  по маршруту г. Петропавловск-Камчатский  - портопункты  Камчатского края </t>
  </si>
  <si>
    <t>77.12</t>
  </si>
  <si>
    <t>77.12.1</t>
  </si>
  <si>
    <t>Аренда техники</t>
  </si>
  <si>
    <t xml:space="preserve">п. Усть-Камчатск Усть-Камчатского района Камчатского края </t>
  </si>
  <si>
    <t>Транспортные услуги (автоперевозки) по перевозке угля  из с. Тиличики в с. Хаилино Олюторского района Камчатского края</t>
  </si>
  <si>
    <t>28.13.14</t>
  </si>
  <si>
    <t>Поставка насосного и тягодутьевого оборудования для нужд теплоснабжения, водоснабжения и водоотведения</t>
  </si>
  <si>
    <t>Поставка течеискателя</t>
  </si>
  <si>
    <t>28.24.12</t>
  </si>
  <si>
    <t>Поставка аппарата механического сварочного для стыковой сварки полимерных труб</t>
  </si>
  <si>
    <t>дальневосточный округ</t>
  </si>
  <si>
    <t>14.12</t>
  </si>
  <si>
    <t>Поставка специальной одежды</t>
  </si>
  <si>
    <t>15.20</t>
  </si>
  <si>
    <t>15.20.32.120</t>
  </si>
  <si>
    <t xml:space="preserve">Поставка  специальной обуви </t>
  </si>
  <si>
    <t>14.12.1</t>
  </si>
  <si>
    <t>14.12.30.150</t>
  </si>
  <si>
    <t>Поставка средств индивидуальной защиты для рук</t>
  </si>
  <si>
    <t>32.99.1</t>
  </si>
  <si>
    <t>32.99.11</t>
  </si>
  <si>
    <t>14.12; 15.20.32.121</t>
  </si>
  <si>
    <t>14.12; 15.20.32.121; 32.99</t>
  </si>
  <si>
    <t>20.41.3</t>
  </si>
  <si>
    <t xml:space="preserve">Оказание услуг автострахования ОСАГО служебного автотранспорта </t>
  </si>
  <si>
    <t>25.11</t>
  </si>
  <si>
    <t>Поставка элемента дымовой трубы для котельной с. Тымлат Карагин-ского района камчатского края</t>
  </si>
  <si>
    <t>25.7; 27.3</t>
  </si>
  <si>
    <t>25.7, 27.3</t>
  </si>
  <si>
    <t>Поставка МТР для содержания ЗИС (офис АУП) повторно</t>
  </si>
  <si>
    <t xml:space="preserve">Услуги по проведению психиатрического осмотра сотрудников 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</si>
  <si>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пожаре, электрических пожарных сигнализаций с ручными пожарными извещателями на объектах энергоузлов Олюторского, Соболевского, Усть-Камчатского районов Камчатского края</t>
  </si>
  <si>
    <t>В соответствие с п. 61 Правил противопожарного режима в РФ (утвержденных постановлением Правительства РФ от 25.04.2012 № 390), ст. 83, 84 Федерального закона от 22.07.2008 № 123-ФЗ "Технический регламент о требованиях пожарной безопасности"; СП 3.13130.2009 "Системы противопожарной защиты. Система оповещения и управления эвакуацией людей при пожаре. Требования пожарной безопасности"; СП 5.13130.2009 "Системы противопожарной защиты. Установки пожарной сигнализации и пожаротушения автоматические. Нормы и правила проектирования"; п. 13 СП 155.13130.2014 "Склады нефти и нефтепродуктов. Требования пожарной безопасности".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</si>
  <si>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 на объектах энергоузла Усть-Камчатского района Камчатского края</t>
  </si>
  <si>
    <t>В соответствие с п. 61 Правил противопожарного режима в РФ (утвержденных постановлением Правительства РФ от 25.04.2012 № 390), ст. 83, 84 Федерального закона от 22.07.2008 № 123-ФЗ "Технический регламент о требованиях пожарной безопасности"; СП 3.13130.2009 "Системы противопожарной защиты. Система оповещения и управления эвакуацией людей при пожаре. Требования пожарной безопасности"; СП 5.13130.2009 "Системы противопожарной защиты. Установки пожарной сигнализации и пожаротушения автоматические. Нормы и правила проектирования".</t>
  </si>
  <si>
    <t>71.1</t>
  </si>
  <si>
    <t>Оказание услуг по техническому обследованию дымовых труб: их прочности, устойчивости и эксплуатацион-ной надежности</t>
  </si>
  <si>
    <t>27.20</t>
  </si>
  <si>
    <t>Поставка аккумуляторов, зарядных устройств и комплектующих для текущей эксплуатации ДЭС</t>
  </si>
  <si>
    <t>Поставка бытовой техники для текущей эксплуатации ДЭС</t>
  </si>
  <si>
    <t>Поставка грузоподъемного оборудования для текущей эксплуатации ДЭС</t>
  </si>
  <si>
    <t xml:space="preserve"> 27.3</t>
  </si>
  <si>
    <r>
      <t xml:space="preserve"> </t>
    </r>
    <r>
      <rPr>
        <sz val="9"/>
        <rFont val="Times New Roman"/>
        <family val="1"/>
        <charset val="204"/>
      </rPr>
      <t>27.33</t>
    </r>
  </si>
  <si>
    <t>Поставка кабельно-проводной продукции для текущей эксплуатации ДЭС</t>
  </si>
  <si>
    <t>Поставка крепежных изделий для текущей эксплуатации ДЭС</t>
  </si>
  <si>
    <t>23.13.3; 25.99</t>
  </si>
  <si>
    <t>23.13.13.110; 25.71.14</t>
  </si>
  <si>
    <t>Поставка кухонной утвари для текущей эксплуатации ДЭС</t>
  </si>
  <si>
    <t>Поставка лакокрасочных материалов для текущей эксплуатации ДЭС</t>
  </si>
  <si>
    <t>Поставка мебели для текущей эксплуатации ДЭС</t>
  </si>
  <si>
    <t>Поставка продукции металлопроката для текущей эксплуатации ДЭС</t>
  </si>
  <si>
    <t>27.33; 27.40</t>
  </si>
  <si>
    <t>Поставка осветительного оборудования для текущей эксплуатации ДЭС</t>
  </si>
  <si>
    <t>Поставка пиломатериалов для текущей эксплуатации ДЭС</t>
  </si>
  <si>
    <t>Поставка резинотехнических изделий для текущей эксплуатации ДЭС</t>
  </si>
  <si>
    <t>23.51; 23.65; 23.99</t>
  </si>
  <si>
    <t>23.51.1; 23.65; 23.99.19</t>
  </si>
  <si>
    <t>Поставка стойматериалов для текущей эксплуатации ДЭС</t>
  </si>
  <si>
    <t>Поставка технических жидкостей для текущей эксплуатации ДЭС</t>
  </si>
  <si>
    <t>25.94; 27.4</t>
  </si>
  <si>
    <r>
      <t xml:space="preserve">25.94; </t>
    </r>
    <r>
      <rPr>
        <sz val="9"/>
        <rFont val="Times New Roman"/>
        <family val="1"/>
        <charset val="204"/>
      </rPr>
      <t>27.4</t>
    </r>
  </si>
  <si>
    <t>Поставка электрической продукции для текущей эксплуатации ДЭС</t>
  </si>
  <si>
    <t>Поставка "Электроклинера" для текущей эксплуатации ДЭС</t>
  </si>
  <si>
    <t>Поставка электродов для текущей эксплуатации ДЭС</t>
  </si>
  <si>
    <t>Поставка бочковых насосов для текущей эксплуатации ДЭС</t>
  </si>
  <si>
    <t>Работы по техническому обслуживанию и выполнению работ по текущему и аварийному ремонту двигателей, узлов и агрегатов двигателей ДГУ Cummins на ДЭС-37  АО "Сигма"</t>
  </si>
  <si>
    <t>12.09</t>
  </si>
  <si>
    <t>Поставка инструментов для текущей эксплуатации ДЭС</t>
  </si>
  <si>
    <t>Поставка сантехнических материалов для текущей эксплуатации ДЭС</t>
  </si>
  <si>
    <t>Поставка хозяйственного инвентаря для текущей эксплуатации ДЭС</t>
  </si>
  <si>
    <t>Поставка дизельного моторного масла   Shell Rimula R4X 15W40</t>
  </si>
  <si>
    <t xml:space="preserve">Поставка запасных частей для котлов на текущую эксплуатацию системы теплоснабжения </t>
  </si>
  <si>
    <t>Поставка прочих материалов на текущую эксплуатацию систем теплоснабжения и  водоснабжения</t>
  </si>
  <si>
    <t>Поставка электроприборов на текущую эксплуатацию систем теплоснабжения и водоснабжения</t>
  </si>
  <si>
    <t>Поставка вращающихся механизмов и запасных частей к ним  на текущую эксплуатацию систем теплоснабжения и  водоснабжения</t>
  </si>
  <si>
    <t>Оказание услуг по разработке проекта ОПР (опытно-промышленная разработка) подземного водозабора (скважина) на участке недр местного значения "Анапкинский-2" с. Ильпырское Карагинского района Камчатского края</t>
  </si>
  <si>
    <t>82.30</t>
  </si>
  <si>
    <t>82.30.1</t>
  </si>
  <si>
    <t>Организация участия в мероприятиях Восточного экономического форума</t>
  </si>
  <si>
    <t>Поставка ТМЦ для эксплуатации ДЭС-39 "Тревожное Зарево", январь</t>
  </si>
  <si>
    <t>Поставка ТМЦ для эксплуатации ДЭС-39 "Тревожное Зарево", февраль 1-я поставка</t>
  </si>
  <si>
    <t>Поставка ТМЦ для эксплуатации ДЭС-39 "Тревожное Зарево", февраль 2-я поставка</t>
  </si>
  <si>
    <t>Поставка ТМЦ для эксплуатации ДЭС-39 "Тревожное Зарево", март 1-я поставка</t>
  </si>
  <si>
    <t>19.20.21.315; 19.20.21.440</t>
  </si>
  <si>
    <t>Поставка дизельного топлива (летнее и ТМС) для электростанций и котельных в населенные пункты западного побережья Камчатского края</t>
  </si>
  <si>
    <t>населенные пункты западного побережья Камчатского края</t>
  </si>
  <si>
    <t>Поставка дизельного топлива (летнее и ТМС) для электростанций и котельных в населенные пункты восточного побережья Камчатского края</t>
  </si>
  <si>
    <t>населенные пункты восточного побережья Камчатского края</t>
  </si>
  <si>
    <t>Поставка радиатора для ДГУ DA-C1500HV " 1 (двигатель Cummins KTA 50-GS8, генератор Leroy-Somer LSA52,2 XL65 4P), установленного на ДЭС-5 с. Усть-Хайрюзово Тигильского района Камчатского края</t>
  </si>
  <si>
    <t>26.20</t>
  </si>
  <si>
    <t>26.20.12.110</t>
  </si>
  <si>
    <t>Оказание услуг по замене фискальных накопителей и акктивации скрэйч-карт</t>
  </si>
  <si>
    <t>Оказание услуг по организации участия в деловой поездке</t>
  </si>
  <si>
    <t>11.19</t>
  </si>
  <si>
    <t>Поставка сервера для системы электронного документооборота и приобретение системы хранения данных для электронного документооборота</t>
  </si>
  <si>
    <t>Аренда части единого производственно-технологического комплекса "дизельная электростанция (ДЭС) АО "Озерновский РКЗ № 55"</t>
  </si>
  <si>
    <t>30216557</t>
  </si>
  <si>
    <t>п. Озерновский Усть-Большерецкий район Камчатский край</t>
  </si>
  <si>
    <t>Аренда части единого производственно-технологического комплекса "дизельная электростанция (ДЭС) АО "Витязь-Авто" п. Озерновский</t>
  </si>
  <si>
    <t>Аренда части единого производственно-технологического комплекса "дизельная электростанция (ДЭС) ООО "Скит"</t>
  </si>
  <si>
    <t>30213813</t>
  </si>
  <si>
    <t>с. Устьевое Соболевского района Камчатского края</t>
  </si>
  <si>
    <t>Аренда части единого производственно-технологического комплекса "дизельная электростанция (ДЭС) ООО "Витязь-Авто"</t>
  </si>
  <si>
    <t>Аренда части единого производственно-технологического комплекса "дизельная электростанция (ДЭС) ОАО "Колхоз Октябрь"</t>
  </si>
  <si>
    <t>Аренда части единого производственно-технологического комплекса "дизельная электростанция (ДЭС) ООО "Заря" п. Соболево</t>
  </si>
  <si>
    <t>30213810</t>
  </si>
  <si>
    <t>п. Соболево Соболевский район Камчатский край</t>
  </si>
  <si>
    <t>Аренда части единого производственно-технологического комплекса "дизельная электростанция (ДЭС) ООО "Рыбхолкам" с. Запорожье</t>
  </si>
  <si>
    <t>30216804</t>
  </si>
  <si>
    <t>с. Запорожье Усть-Большерецкий  район Камчатский край</t>
  </si>
  <si>
    <t>Работы по проведению текущего ремонта дизель генератора марки ЭД 1000Т-800Т-1400 2РН ДЭМ 021У зав. № 042 на ДЭС-39  ЗАО "Тревожное зарево"</t>
  </si>
  <si>
    <t>Ремонт воздуховодов радиаторов охлаждения и системы газовыхлопа на ДЭС-5 с. Усть-Хайрюзово Тигильского района Камчатского края</t>
  </si>
  <si>
    <t>с. Усть-Хайрюзово Тигильский район Камчатского края</t>
  </si>
  <si>
    <t xml:space="preserve">Оказание услуг по перевозке груза (морские перевозки) по маршруту г. Петропавловск-Камчатский  - п/п Тиличики Олюторского района  Камчатского края </t>
  </si>
  <si>
    <t>г. Петропавловск-Камчатский - п/п Тиличики</t>
  </si>
  <si>
    <t>Поставка бочковых насосов для текущей эксплуатации ДЭС (повторно)</t>
  </si>
  <si>
    <t>Поставка аккумуляторов, зарядных устройств и комплектующих для текущей эксплуатации ДЭС (повторно)</t>
  </si>
  <si>
    <t>16; 20.30.1; 24.10.3; 24.20</t>
  </si>
  <si>
    <t>16.10; 20.30.12; 24.10.3; 24.20.13</t>
  </si>
  <si>
    <t>Поставка материалов и оборудования  в с. Пахачи Олюторского района Камчатского края</t>
  </si>
  <si>
    <t>с. Пахачи Олюторский район Камчатский край</t>
  </si>
  <si>
    <t>Работы по проведению капитального ремонта ЗИС мкр Новый и мкр Погодный п. Усть-Камчатский Усть-Камчатского района Камчатского края</t>
  </si>
  <si>
    <t>Поставка мебели, предметов интерьера (повторно) апрель</t>
  </si>
  <si>
    <t>Поставка самосвалов (повторно)</t>
  </si>
  <si>
    <t>05402</t>
  </si>
  <si>
    <t>Поставка автомобиля с КМУ (повторно)</t>
  </si>
  <si>
    <t>74.90.2</t>
  </si>
  <si>
    <t>74.90.12.122</t>
  </si>
  <si>
    <t>Оказание услуг по оценке имущества АО "Корякэнерго"</t>
  </si>
  <si>
    <t>Оказание услуг по хранению и перевозке дизельного топлива на месторождении «Асачинское» Елизовского района Камчатского края</t>
  </si>
  <si>
    <t>28.41.1</t>
  </si>
  <si>
    <t>28.41.23.120</t>
  </si>
  <si>
    <t>Поставка станков для заточки и правки инструмента (точило)</t>
  </si>
  <si>
    <t>Оказание услуг по разработке проекта ОПР (опытно-промышленная разработка) подземного водозабора (скважины) Ильпырского сельского поселения Карагинского района Камчатского края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</si>
  <si>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пожаре, электрических пожарных сигнализаций с ручными пожарными извещателями на объектах энергоузлов Олюторского, Соболевского, Усть-Камчатского районов Камчатского края (повторно)</t>
  </si>
  <si>
    <t xml:space="preserve">Поставка двигателя  </t>
  </si>
  <si>
    <t>52.23</t>
  </si>
  <si>
    <t>51.10.12</t>
  </si>
  <si>
    <t>Оказание услуг воздушной коммерческой перевозки на вертолете типа Ми-8Т</t>
  </si>
  <si>
    <t>Поставка грузоподъемного оборудования для текущей эксплуатации ДЭС (повторно)</t>
  </si>
  <si>
    <t>Поставка кухонной утвари для текущей эксплуатации ДЭС  (повторно)</t>
  </si>
  <si>
    <t>Поставка продукции металлопроката для текущей эксплуатации ДЭС  (повторно)</t>
  </si>
  <si>
    <t>Поставка пиломатериалов для текущей эксплуатации ДЭС  (повторно)</t>
  </si>
  <si>
    <t>Поставка технических жидкостей для текущей эксплуатации ДЭС  (повторно)</t>
  </si>
  <si>
    <t>Работы по реконструкции ТП-1 и ТП-2 в целях технологического присоединения заявителя в с. Вывенка Олюторского района Камчатского края</t>
  </si>
  <si>
    <t>42.22.2</t>
  </si>
  <si>
    <t>42.22.22.120</t>
  </si>
  <si>
    <t>30127922</t>
  </si>
  <si>
    <t>71.12.20.190</t>
  </si>
  <si>
    <t>Работы по корректировке проектно-сметной документации на строительство склада ГСМ в с. Тиличики Олюторского района камчатского края</t>
  </si>
  <si>
    <t>с. Тиличики Олюторкого района Камчатского края</t>
  </si>
  <si>
    <t>Работы по проведению текущего ремонта помещений первого этажа здания офиса АУП</t>
  </si>
  <si>
    <t>Оказание услуг финансовой аренды для приобретения автомобилей с КМУ</t>
  </si>
  <si>
    <t>05.22</t>
  </si>
  <si>
    <t>Автомобиль TOYOTA FORTUNER</t>
  </si>
  <si>
    <t>Работы по строительству ВЛ-0,4 кВ в целях технологического присоединения заявителей в с. Тиличики, с. Вывенка и с. Ср. Пахачи Олюторского района Камчатского края</t>
  </si>
  <si>
    <t>Работы по переносу установленных в котельных с. Тиличики Олюторского района Камчатского края щитов управления от узлов учета тепловой энергии в другие помещения с последующей их наладкой</t>
  </si>
  <si>
    <t xml:space="preserve"> запрос технико-коммерческих предложений</t>
  </si>
  <si>
    <t>Оказание услуг финансовой аренды для приобретения автомобиля с КМУ (Урал 4320)</t>
  </si>
  <si>
    <t>Оказание услуг финансовой аренды для приобретения самосвалов (Урал)</t>
  </si>
  <si>
    <t>Поставка мебели, предметов интерьера (повторно, май)</t>
  </si>
  <si>
    <t>Работы по модернизации водопроводных сетей в с. Тымлат Карагин-ского района Камчатского края</t>
  </si>
  <si>
    <t>Поставка дизельного топлива для электростанций и котельных</t>
  </si>
  <si>
    <t xml:space="preserve">Поставка фильтрующих элементов для эксплуатации ДГУ ДЭС "Тревожное зарево" </t>
  </si>
  <si>
    <t>Работы по переносу установленных в котельных с. Тиличики Олюторского района Камчатского края щитов управления от узлов учета тепловой энергии в другие помещения с последующей их наладкой (повторно)</t>
  </si>
  <si>
    <t>14.12.11.120</t>
  </si>
  <si>
    <t>Поставка утепленной специальной одежды</t>
  </si>
  <si>
    <t>Приобретение неисключительных пользовательских лицензионных прав на  программное обеспечение</t>
  </si>
  <si>
    <t>Поставка  топлива для дизельных электростанций и котельных (-37), морской завоз</t>
  </si>
  <si>
    <t>Поставка  топлива для дизельных электростанций и котельных (-37)</t>
  </si>
  <si>
    <t>Масло Shell Rimula 15W40  в бочках 208 л</t>
  </si>
  <si>
    <t>Модернизация сетевой насосной группы котельной с внедрением автоматического управления и частотного регулирования в котельной с. Апука Олюторского района Камчатского края</t>
  </si>
  <si>
    <t>Организация участия в мероприятиях международного форума "Российская энергетическая неделя"</t>
  </si>
  <si>
    <t>45260</t>
  </si>
  <si>
    <t>г. Москва</t>
  </si>
  <si>
    <t>Аренда имущества на ДЭС «Сигма» Карагинского района Камчатского края (2020 год)</t>
  </si>
  <si>
    <t xml:space="preserve"> Карагинского района Камчатского края</t>
  </si>
  <si>
    <t>Поставка  электроматериалов для ДЭС-39 «Тревожное зарево»</t>
  </si>
  <si>
    <t>26.30.15</t>
  </si>
  <si>
    <t>26.30.11.150</t>
  </si>
  <si>
    <t>Поставка оборудования спутниковой связи для нужд АО «Корякэнерго»</t>
  </si>
  <si>
    <t xml:space="preserve">Поставка сепаратора центробежного УОР-301У (СЦ-1,5) 380В  </t>
  </si>
  <si>
    <t>Работы по проведению капитального ремонта электрооборудования котельной №5 Усть-Хайрюзово Тигильского района Камчатского края</t>
  </si>
  <si>
    <t>22.29.9</t>
  </si>
  <si>
    <t>22.21.42.130</t>
  </si>
  <si>
    <t>Поставка инвентарных ограждений и оградительного (сигнального) инвентаря на текущую эксплуатацию систем теплоснабжения и водоснабжения</t>
  </si>
  <si>
    <t>Выполнение работ по монтажу узлов учета тепловой энергии на котельных в п. Усть-Камчатск Усть-Камчатского района Камчатского края</t>
  </si>
  <si>
    <t>Поставка ТМЦ для эксплуатации ДЭС-39 "Тревожное Зарево", июль 2019</t>
  </si>
  <si>
    <t>Оказание услуг по разработке проектов зон санитарной охраны (ЗСО) в с. Устьевое Соболевского района Камчатского края</t>
  </si>
  <si>
    <t>Поставка  топлива для дизельных электростанций и котельных (-37), сентябрь 2019</t>
  </si>
  <si>
    <t>Поставка топлива дизельного для котельных (-10)</t>
  </si>
  <si>
    <t xml:space="preserve">30 219 </t>
  </si>
  <si>
    <t>п. Усть-Камчатск, Усть-Камчатского района Камчатского края</t>
  </si>
  <si>
    <t>62.01</t>
  </si>
  <si>
    <t>Передача прав на дополнительные модули «Планирование закупок» и «Закупочные процедуры</t>
  </si>
  <si>
    <t>Работы по созданию и внедрению системы электронного документооборота закупочной деятельности на базе платформы «Norbit business trade (NBT)</t>
  </si>
  <si>
    <t>Капитальный ремонт дымососа котельной № 2 в с. Хаилино Олюторского района Камчатского края</t>
  </si>
  <si>
    <t>30127925</t>
  </si>
  <si>
    <t>с. Хаилино Олюторского района Камчатского края</t>
  </si>
  <si>
    <t>Капитальный ремонт запорной арматуры на сетях в с. Ачайваям Олюторского района Камчатского края</t>
  </si>
  <si>
    <t>с. Ачайваям Олюторского района Камчатского края</t>
  </si>
  <si>
    <t>Капитальный ремонт участка теплотрассы от ТК-1 до т. «А» в районе жилых домов по ул. Подгорная, 7,8 котельной № 1 в с. Хаилино Олюторского района Камчатского края</t>
  </si>
  <si>
    <t>Капитальный ремонт сети водоснабжения от ТК-1 до т. «А» в районе жилых домов по ул. Подгорная, 7,8 котельной № 1 в с. Хаилино Олюторского района Камчатского края</t>
  </si>
  <si>
    <t>11.20</t>
  </si>
  <si>
    <t>Работы по установке электрической пожарной сигнализации с ручными пожарными извещателями на объекте «склад ГСМ» с. Тиличики Олюторского района Камчатского края</t>
  </si>
  <si>
    <t>Замена котлов № 1 и № 2 на новые на котельной № 1 в с. Хаилино Олюторского района Камчатского края</t>
  </si>
  <si>
    <t>Замена котла № 3 на новый на котельной № 2 в с. Хаилино Олюторского района Камчатского края</t>
  </si>
  <si>
    <t>Замена котла Navien на новый на школьной котельной в с. Хаилино Олюторского района Камчатского края</t>
  </si>
  <si>
    <t>г. Петропавловск-Камчатский Камчатский край</t>
  </si>
  <si>
    <t>В соответствие с п. 61 Правил противопожарного режима в РФ (утвержденных постановлением Правительства РФ от 25.04.2012 № 390), ст. 83, 84 Федерального закона от 22.07.2008 № 123-ФЗ "Технический регламент о требованиях пожарной безопасности"; СП 3.13130.2009 "Системы противопожарной защиты. Система оповещения и управления эвакуацией людей при пожаре. Требования пожарной безопасности"; СП 5.13130.2009 "Системы противопожарной защиты. Установки пожарной сигнализации и пожаротушения автоматические. Нормы и правила проектирования"</t>
  </si>
  <si>
    <t>Поставка топлива дизельного для электростанций, зимнее</t>
  </si>
  <si>
    <t>19.20.21.310</t>
  </si>
  <si>
    <t>Поставка топлива дизельного для электростанций, летнего</t>
  </si>
  <si>
    <t>Приобретение сооружения модульного типа под котельную</t>
  </si>
  <si>
    <t>Оказание услуг по предоставлению информации о фоновых концентрациях загрязняющих веществ в атмосферном воздухе</t>
  </si>
  <si>
    <t>26.20.2</t>
  </si>
  <si>
    <t>26.20.18</t>
  </si>
  <si>
    <t>Поставка оборудования поточного сканирования</t>
  </si>
  <si>
    <t>28.13.24.000</t>
  </si>
  <si>
    <t>Оказание услуг по проведению санитарно-эпидемиологических иссле-дований  при осуществлении производственного контроля качества воздуха в населенных пунктах Камчатского края</t>
  </si>
  <si>
    <t>Услуги по проведению медицинского осмотра сотрудников Тымлатского и Ильпырского энергоузлов</t>
  </si>
  <si>
    <t>Поставка оборудования поточного сканирования (повторно)</t>
  </si>
  <si>
    <t>Поставка вычислительной техники и вспомогательного оборудования для нужд АО «Корякэнерго»</t>
  </si>
  <si>
    <t>Комплекс кадастровых работ по межеванию и внесению сведений в государственный реестр недвижимости о земельных участках и зонах санитарной охраны источников водоснабжения</t>
  </si>
  <si>
    <t xml:space="preserve">Поставка фильтрующих элементов для эксплуатации ДГУ ДЭС "Сигма" </t>
  </si>
  <si>
    <t>71.12.7</t>
  </si>
  <si>
    <t>71.12.35</t>
  </si>
  <si>
    <t>Оказание услуг по проведению санитарно-эпидемиологической экспертизы проектов санитар-но-защитной зоны объектов ДЭС и котельных АО «Ко-рякэнерго</t>
  </si>
  <si>
    <t>28.23</t>
  </si>
  <si>
    <t>28.23.23.000</t>
  </si>
  <si>
    <t>Поставка уничтожителя документов для нужд АО «Корякэнерго»</t>
  </si>
  <si>
    <t>Поставка грузового шиномонтажного оборудования</t>
  </si>
  <si>
    <t>В соответствии с Техническим Заданием: для шиномонтажа грузовых автомобилей «Урал»</t>
  </si>
  <si>
    <t>71.12</t>
  </si>
  <si>
    <t>71.20.19.110</t>
  </si>
  <si>
    <t>Проектно-изыскательские работы по объекту « ДЭС с. Ачайваям с пристанционным складом ГСМ Олюторский район Камчатский край»</t>
  </si>
  <si>
    <t xml:space="preserve"> м3</t>
  </si>
  <si>
    <t xml:space="preserve">
500,00</t>
  </si>
  <si>
    <t>49.50.12</t>
  </si>
  <si>
    <t>49.50.11.120</t>
  </si>
  <si>
    <t>Строительство топливопровода от склада ГСМ до ДЭС – 8 в с. Тиличики Олюторского района Камчатского края</t>
  </si>
  <si>
    <t>33.20.4</t>
  </si>
  <si>
    <t>Монтаж видеонаблюдения склада ГСМ в с. Тиличики Олюторского района Камчатского края</t>
  </si>
  <si>
    <t>Генеральный подряд на реконструкцию котельных и строительство тепловых сетей в мкр Новом п. Усть-Камчатск Усть-Камчатского района Камчатского края</t>
  </si>
  <si>
    <t>Оказание услуг по техническому обслуживанию и планово предупредительному ремонту установленных узлов учета в п. Усть-Камчатск Усть-Камчатского района Камчатского края</t>
  </si>
  <si>
    <t>Оказание услуг по выполнению режимно-наладочных испытаний и разработки режимных карт для котельных в п. Усть-Камчатск Усть-Камчатского района Камчатского края</t>
  </si>
  <si>
    <t xml:space="preserve">Поставка топлива через АЗС для автотранспорта (бензин АИ-92, АИ-80 и дизельное топливо летнее, ЕВРО вид IIIДТ-З-К5) </t>
  </si>
  <si>
    <t>населенные пункты Кам-чатского края</t>
  </si>
  <si>
    <t>руб</t>
  </si>
  <si>
    <t>до 300 000,00</t>
  </si>
  <si>
    <t>45.20.21.223 28.49</t>
  </si>
  <si>
    <t>Гкал/ч</t>
  </si>
  <si>
    <t>Работы по проведению диагностики и ремонта электростанций с двигателями MTU</t>
  </si>
  <si>
    <t>Поставка ТМЦ для эксплуатации ДЭС-39 "Тревожное Зарево", октябрь 2019</t>
  </si>
  <si>
    <t>Поставка винтовой электри-ческой компрессорной станции в погодозащитном кожухе на шасси</t>
  </si>
  <si>
    <t>Выполнение работ по монтажу узлов учета тепловой энергии на котельных №1, №2, №6 и №7 в п. Усть-Камчатск Усть-Камчатского района Камчатского края</t>
  </si>
  <si>
    <t>Поставка вспомогательного оборудования для нужд теп-лоснабжения</t>
  </si>
  <si>
    <t>В соответствии с Техническим Заданием: для эксплуатации дизель-генераторов Х1540, состоящих из дизельного двигателя MTU 12V4000G23 и генератора LEROY SOMER LSA 50.2L8 С 6S/4</t>
  </si>
  <si>
    <t>Поставка материалов на текущий ремонт ЗиС  в с. Средние Пахачи Олюторского района Камчатского края</t>
  </si>
  <si>
    <t>30127919</t>
  </si>
  <si>
    <t>с. Средние Пахачи Олюторский район Камчатский край</t>
  </si>
  <si>
    <t>Оказание услуг по электроснабжению (поставка электрической энергии) для нужд АО «Корякэнерго» в п. Усть-Камчатск Усть-Камчатского района Камчатского края</t>
  </si>
  <si>
    <t>49.39.39</t>
  </si>
  <si>
    <t>49.39.39.000</t>
  </si>
  <si>
    <t>Услуги перевозки малых групп пассажиров по маршруту: г. Петропавловск-Камчатский – ДЭС 39 «Тревожное зарево» - г. Петропавловск-Камчатский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</si>
</sst>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mm/yy"/>
  </numFmts>
  <fonts count="30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 Cyr"/>
      <family val="1"/>
      <charset val="204"/>
    </font>
    <font>
      <b/>
      <sz val="16"/>
      <name val="Arial Cyr"/>
      <charset val="204"/>
    </font>
    <font>
      <sz val="10"/>
      <color indexed="8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B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7" fillId="6" borderId="2" applyNumberFormat="0" applyAlignment="0" applyProtection="0"/>
    <xf numFmtId="0" fontId="8" fillId="0" borderId="0"/>
    <xf numFmtId="0" fontId="11" fillId="0" borderId="0"/>
    <xf numFmtId="164" fontId="12" fillId="7" borderId="3">
      <alignment horizontal="center" vertical="center" wrapText="1"/>
    </xf>
    <xf numFmtId="0" fontId="13" fillId="2" borderId="0" applyNumberFormat="0" applyBorder="0" applyAlignment="0" applyProtection="0"/>
    <xf numFmtId="0" fontId="8" fillId="0" borderId="0"/>
    <xf numFmtId="0" fontId="11" fillId="0" borderId="0"/>
  </cellStyleXfs>
  <cellXfs count="344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49" fontId="0" fillId="0" borderId="0" xfId="0" applyNumberFormat="1" applyFont="1" applyFill="1"/>
    <xf numFmtId="0" fontId="3" fillId="0" borderId="7" xfId="0" applyFont="1" applyFill="1" applyBorder="1" applyAlignment="1">
      <alignment horizontal="center" wrapText="1"/>
    </xf>
    <xf numFmtId="0" fontId="19" fillId="0" borderId="3" xfId="0" applyFont="1" applyFill="1" applyBorder="1"/>
    <xf numFmtId="0" fontId="18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top" wrapText="1"/>
    </xf>
    <xf numFmtId="0" fontId="24" fillId="0" borderId="0" xfId="0" applyFont="1" applyFill="1"/>
    <xf numFmtId="4" fontId="0" fillId="0" borderId="0" xfId="0" applyNumberFormat="1" applyFill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3" fillId="0" borderId="3" xfId="6" applyFont="1" applyFill="1" applyBorder="1" applyAlignment="1">
      <alignment horizontal="center" vertical="center"/>
    </xf>
    <xf numFmtId="49" fontId="3" fillId="0" borderId="8" xfId="6" applyNumberFormat="1" applyFont="1" applyFill="1" applyBorder="1" applyAlignment="1">
      <alignment horizontal="center" vertical="center" wrapText="1"/>
    </xf>
    <xf numFmtId="0" fontId="3" fillId="0" borderId="3" xfId="6" applyNumberFormat="1" applyFont="1" applyFill="1" applyBorder="1" applyAlignment="1">
      <alignment horizontal="center" vertical="center"/>
    </xf>
    <xf numFmtId="0" fontId="3" fillId="0" borderId="15" xfId="6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/>
    </xf>
    <xf numFmtId="49" fontId="19" fillId="0" borderId="3" xfId="6" applyNumberFormat="1" applyFont="1" applyFill="1" applyBorder="1" applyAlignment="1">
      <alignment horizontal="center" vertical="center" wrapText="1"/>
    </xf>
    <xf numFmtId="4" fontId="19" fillId="0" borderId="3" xfId="6" applyNumberFormat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/>
    </xf>
    <xf numFmtId="0" fontId="19" fillId="0" borderId="3" xfId="6" applyFont="1" applyFill="1" applyBorder="1" applyAlignment="1">
      <alignment horizontal="center" vertical="center" wrapText="1"/>
    </xf>
    <xf numFmtId="0" fontId="19" fillId="0" borderId="3" xfId="6" applyNumberFormat="1" applyFont="1" applyFill="1" applyBorder="1" applyAlignment="1">
      <alignment horizontal="center" vertical="center" wrapText="1"/>
    </xf>
    <xf numFmtId="17" fontId="19" fillId="0" borderId="3" xfId="6" applyNumberFormat="1" applyFont="1" applyFill="1" applyBorder="1" applyAlignment="1">
      <alignment horizontal="center" vertical="center" wrapText="1"/>
    </xf>
    <xf numFmtId="2" fontId="3" fillId="0" borderId="3" xfId="6" applyNumberFormat="1" applyFont="1" applyFill="1" applyBorder="1" applyAlignment="1">
      <alignment horizontal="center" vertical="center" wrapText="1"/>
    </xf>
    <xf numFmtId="49" fontId="3" fillId="0" borderId="3" xfId="6" applyNumberFormat="1" applyFont="1" applyFill="1" applyBorder="1" applyAlignment="1">
      <alignment horizontal="center" vertical="center"/>
    </xf>
    <xf numFmtId="0" fontId="3" fillId="0" borderId="3" xfId="6" applyNumberFormat="1" applyFont="1" applyFill="1" applyBorder="1" applyAlignment="1">
      <alignment horizontal="center" vertical="center" wrapText="1"/>
    </xf>
    <xf numFmtId="0" fontId="3" fillId="0" borderId="16" xfId="6" applyFont="1" applyFill="1" applyBorder="1" applyAlignment="1">
      <alignment horizontal="center" vertical="center" wrapText="1"/>
    </xf>
    <xf numFmtId="0" fontId="3" fillId="0" borderId="15" xfId="6" applyNumberFormat="1" applyFont="1" applyFill="1" applyBorder="1" applyAlignment="1">
      <alignment horizontal="center" vertical="center"/>
    </xf>
    <xf numFmtId="4" fontId="3" fillId="0" borderId="16" xfId="6" applyNumberFormat="1" applyFont="1" applyFill="1" applyBorder="1" applyAlignment="1">
      <alignment horizontal="center" vertical="center" wrapText="1"/>
    </xf>
    <xf numFmtId="0" fontId="3" fillId="0" borderId="15" xfId="6" applyFont="1" applyFill="1" applyBorder="1" applyAlignment="1">
      <alignment horizontal="center" vertical="center" wrapText="1"/>
    </xf>
    <xf numFmtId="49" fontId="18" fillId="0" borderId="3" xfId="6" applyNumberFormat="1" applyFont="1" applyFill="1" applyBorder="1" applyAlignment="1">
      <alignment horizontal="center" vertical="center" wrapText="1"/>
    </xf>
    <xf numFmtId="0" fontId="10" fillId="0" borderId="3" xfId="6" applyFont="1" applyFill="1" applyBorder="1" applyAlignment="1">
      <alignment horizontal="center" vertical="center" wrapText="1"/>
    </xf>
    <xf numFmtId="2" fontId="21" fillId="0" borderId="3" xfId="6" applyNumberFormat="1" applyFont="1" applyFill="1" applyBorder="1" applyAlignment="1">
      <alignment horizontal="center" vertical="center" wrapText="1"/>
    </xf>
    <xf numFmtId="0" fontId="3" fillId="0" borderId="15" xfId="6" applyFont="1" applyFill="1" applyBorder="1" applyAlignment="1">
      <alignment horizontal="center" wrapText="1"/>
    </xf>
    <xf numFmtId="0" fontId="3" fillId="0" borderId="15" xfId="6" applyFont="1" applyFill="1" applyBorder="1" applyAlignment="1">
      <alignment horizontal="center"/>
    </xf>
    <xf numFmtId="0" fontId="3" fillId="0" borderId="14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/>
    </xf>
    <xf numFmtId="0" fontId="19" fillId="0" borderId="8" xfId="6" applyNumberFormat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wrapText="1"/>
    </xf>
    <xf numFmtId="4" fontId="3" fillId="0" borderId="14" xfId="6" applyNumberFormat="1" applyFont="1" applyFill="1" applyBorder="1" applyAlignment="1">
      <alignment horizontal="center" vertical="center" wrapText="1"/>
    </xf>
    <xf numFmtId="1" fontId="3" fillId="0" borderId="3" xfId="6" applyNumberFormat="1" applyFont="1" applyFill="1" applyBorder="1" applyAlignment="1">
      <alignment horizontal="center" vertical="center" wrapText="1"/>
    </xf>
    <xf numFmtId="0" fontId="18" fillId="0" borderId="3" xfId="6" applyFont="1" applyFill="1" applyBorder="1" applyAlignment="1">
      <alignment horizontal="center" vertical="center" wrapText="1"/>
    </xf>
    <xf numFmtId="0" fontId="18" fillId="0" borderId="17" xfId="6" applyFont="1" applyFill="1" applyBorder="1" applyAlignment="1">
      <alignment horizontal="center" vertical="center" wrapText="1"/>
    </xf>
    <xf numFmtId="49" fontId="18" fillId="0" borderId="17" xfId="6" applyNumberFormat="1" applyFont="1" applyFill="1" applyBorder="1" applyAlignment="1">
      <alignment horizontal="center" vertical="center" wrapText="1"/>
    </xf>
    <xf numFmtId="0" fontId="18" fillId="0" borderId="3" xfId="6" applyFont="1" applyFill="1" applyBorder="1" applyAlignment="1">
      <alignment horizontal="center" vertical="center"/>
    </xf>
    <xf numFmtId="0" fontId="26" fillId="0" borderId="3" xfId="6" applyFont="1" applyFill="1" applyBorder="1" applyAlignment="1">
      <alignment horizontal="center" vertical="center" wrapText="1"/>
    </xf>
    <xf numFmtId="0" fontId="3" fillId="0" borderId="20" xfId="6" applyFont="1" applyFill="1" applyBorder="1" applyAlignment="1">
      <alignment horizontal="center" vertical="center" wrapText="1"/>
    </xf>
    <xf numFmtId="49" fontId="3" fillId="0" borderId="3" xfId="6" applyNumberFormat="1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4" fontId="3" fillId="0" borderId="3" xfId="6" applyNumberFormat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9" fillId="0" borderId="14" xfId="6" applyNumberFormat="1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25" fillId="0" borderId="3" xfId="6" applyFont="1" applyFill="1" applyBorder="1" applyAlignment="1">
      <alignment horizontal="center" vertical="center" wrapText="1"/>
    </xf>
    <xf numFmtId="0" fontId="22" fillId="0" borderId="3" xfId="6" applyFont="1" applyFill="1" applyBorder="1" applyAlignment="1">
      <alignment horizontal="center" vertical="center" wrapText="1"/>
    </xf>
    <xf numFmtId="0" fontId="22" fillId="0" borderId="8" xfId="6" applyFont="1" applyFill="1" applyBorder="1" applyAlignment="1">
      <alignment horizontal="center" vertical="center" wrapText="1"/>
    </xf>
    <xf numFmtId="0" fontId="3" fillId="0" borderId="12" xfId="6" applyFont="1" applyFill="1" applyBorder="1" applyAlignment="1">
      <alignment horizontal="center"/>
    </xf>
    <xf numFmtId="0" fontId="19" fillId="0" borderId="15" xfId="6" applyNumberFormat="1" applyFont="1" applyFill="1" applyBorder="1" applyAlignment="1">
      <alignment horizontal="center" vertical="center" wrapText="1"/>
    </xf>
    <xf numFmtId="0" fontId="26" fillId="0" borderId="17" xfId="6" applyFont="1" applyFill="1" applyBorder="1" applyAlignment="1">
      <alignment horizontal="center" vertical="center" wrapText="1"/>
    </xf>
    <xf numFmtId="0" fontId="3" fillId="0" borderId="14" xfId="6" applyNumberFormat="1" applyFont="1" applyFill="1" applyBorder="1" applyAlignment="1">
      <alignment horizontal="center" vertical="center" wrapText="1"/>
    </xf>
    <xf numFmtId="0" fontId="19" fillId="0" borderId="15" xfId="6" applyFont="1" applyFill="1" applyBorder="1" applyAlignment="1">
      <alignment horizontal="center" vertical="center" wrapText="1"/>
    </xf>
    <xf numFmtId="49" fontId="19" fillId="0" borderId="3" xfId="6" applyNumberFormat="1" applyFont="1" applyFill="1" applyBorder="1" applyAlignment="1">
      <alignment horizontal="center" vertical="center"/>
    </xf>
    <xf numFmtId="4" fontId="19" fillId="0" borderId="16" xfId="6" applyNumberFormat="1" applyFont="1" applyFill="1" applyBorder="1" applyAlignment="1">
      <alignment horizontal="center" vertical="center" wrapText="1"/>
    </xf>
    <xf numFmtId="165" fontId="3" fillId="0" borderId="3" xfId="6" applyNumberFormat="1" applyFont="1" applyFill="1" applyBorder="1" applyAlignment="1">
      <alignment horizontal="center" vertical="center" wrapText="1"/>
    </xf>
    <xf numFmtId="165" fontId="3" fillId="0" borderId="8" xfId="6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8" fillId="9" borderId="3" xfId="6" applyFont="1" applyFill="1" applyBorder="1" applyAlignment="1">
      <alignment horizontal="center" vertical="center"/>
    </xf>
    <xf numFmtId="0" fontId="3" fillId="9" borderId="8" xfId="6" applyFont="1" applyFill="1" applyBorder="1" applyAlignment="1">
      <alignment horizontal="center" vertical="center" wrapText="1"/>
    </xf>
    <xf numFmtId="0" fontId="3" fillId="9" borderId="3" xfId="6" applyFont="1" applyFill="1" applyBorder="1" applyAlignment="1">
      <alignment horizontal="center" vertical="center" wrapText="1"/>
    </xf>
    <xf numFmtId="0" fontId="3" fillId="9" borderId="3" xfId="6" applyNumberFormat="1" applyFont="1" applyFill="1" applyBorder="1" applyAlignment="1" applyProtection="1">
      <alignment horizontal="center" vertical="center"/>
      <protection locked="0"/>
    </xf>
    <xf numFmtId="0" fontId="10" fillId="9" borderId="12" xfId="6" applyFont="1" applyFill="1" applyBorder="1" applyAlignment="1">
      <alignment horizontal="center" vertical="center" wrapText="1"/>
    </xf>
    <xf numFmtId="2" fontId="21" fillId="9" borderId="3" xfId="6" applyNumberFormat="1" applyFont="1" applyFill="1" applyBorder="1" applyAlignment="1">
      <alignment horizontal="center" vertical="center" wrapText="1"/>
    </xf>
    <xf numFmtId="49" fontId="3" fillId="9" borderId="3" xfId="6" applyNumberFormat="1" applyFont="1" applyFill="1" applyBorder="1" applyAlignment="1">
      <alignment horizontal="center" vertical="center" wrapText="1"/>
    </xf>
    <xf numFmtId="4" fontId="3" fillId="9" borderId="3" xfId="6" applyNumberFormat="1" applyFont="1" applyFill="1" applyBorder="1" applyAlignment="1">
      <alignment horizontal="center" vertical="center" wrapText="1"/>
    </xf>
    <xf numFmtId="165" fontId="3" fillId="9" borderId="3" xfId="6" applyNumberFormat="1" applyFont="1" applyFill="1" applyBorder="1" applyAlignment="1">
      <alignment horizontal="center" vertical="center" wrapText="1"/>
    </xf>
    <xf numFmtId="0" fontId="3" fillId="9" borderId="3" xfId="6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8" fillId="9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 wrapText="1"/>
    </xf>
    <xf numFmtId="0" fontId="19" fillId="9" borderId="3" xfId="0" applyNumberFormat="1" applyFont="1" applyFill="1" applyBorder="1" applyAlignment="1">
      <alignment horizontal="center" vertical="center" wrapText="1"/>
    </xf>
    <xf numFmtId="4" fontId="3" fillId="9" borderId="3" xfId="0" applyNumberFormat="1" applyFont="1" applyFill="1" applyBorder="1" applyAlignment="1">
      <alignment horizontal="center" vertical="center" wrapText="1"/>
    </xf>
    <xf numFmtId="49" fontId="19" fillId="9" borderId="3" xfId="0" applyNumberFormat="1" applyFont="1" applyFill="1" applyBorder="1" applyAlignment="1">
      <alignment horizontal="center" vertical="center" wrapText="1"/>
    </xf>
    <xf numFmtId="17" fontId="19" fillId="9" borderId="3" xfId="0" applyNumberFormat="1" applyFont="1" applyFill="1" applyBorder="1" applyAlignment="1">
      <alignment horizontal="center" vertical="center" wrapText="1"/>
    </xf>
    <xf numFmtId="4" fontId="3" fillId="9" borderId="8" xfId="0" applyNumberFormat="1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49" fontId="3" fillId="9" borderId="17" xfId="0" applyNumberFormat="1" applyFont="1" applyFill="1" applyBorder="1" applyAlignment="1">
      <alignment horizontal="center" vertical="center" wrapText="1"/>
    </xf>
    <xf numFmtId="0" fontId="3" fillId="9" borderId="15" xfId="0" applyNumberFormat="1" applyFont="1" applyFill="1" applyBorder="1" applyAlignment="1">
      <alignment horizontal="center" vertical="center"/>
    </xf>
    <xf numFmtId="2" fontId="19" fillId="9" borderId="3" xfId="0" applyNumberFormat="1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 wrapText="1"/>
    </xf>
    <xf numFmtId="0" fontId="18" fillId="9" borderId="8" xfId="6" applyFont="1" applyFill="1" applyBorder="1" applyAlignment="1">
      <alignment horizontal="center" vertical="center" wrapText="1"/>
    </xf>
    <xf numFmtId="49" fontId="3" fillId="9" borderId="8" xfId="6" applyNumberFormat="1" applyFont="1" applyFill="1" applyBorder="1" applyAlignment="1">
      <alignment horizontal="center" vertical="center"/>
    </xf>
    <xf numFmtId="4" fontId="3" fillId="9" borderId="0" xfId="6" applyNumberFormat="1" applyFont="1" applyFill="1" applyAlignment="1">
      <alignment horizontal="center" vertical="center"/>
    </xf>
    <xf numFmtId="0" fontId="18" fillId="9" borderId="3" xfId="6" applyFont="1" applyFill="1" applyBorder="1" applyAlignment="1">
      <alignment horizontal="center" vertical="center" wrapText="1"/>
    </xf>
    <xf numFmtId="0" fontId="18" fillId="9" borderId="17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wrapText="1"/>
    </xf>
    <xf numFmtId="0" fontId="3" fillId="9" borderId="15" xfId="0" applyFont="1" applyFill="1" applyBorder="1" applyAlignment="1">
      <alignment horizontal="center" vertical="center" wrapText="1"/>
    </xf>
    <xf numFmtId="49" fontId="18" fillId="9" borderId="3" xfId="6" applyNumberFormat="1" applyFont="1" applyFill="1" applyBorder="1" applyAlignment="1">
      <alignment horizontal="center" vertical="center" wrapText="1"/>
    </xf>
    <xf numFmtId="0" fontId="19" fillId="9" borderId="8" xfId="6" applyNumberFormat="1" applyFont="1" applyFill="1" applyBorder="1" applyAlignment="1">
      <alignment horizontal="center" vertical="center" wrapText="1"/>
    </xf>
    <xf numFmtId="0" fontId="19" fillId="9" borderId="3" xfId="6" applyNumberFormat="1" applyFont="1" applyFill="1" applyBorder="1" applyAlignment="1">
      <alignment horizontal="center" vertical="center" wrapText="1"/>
    </xf>
    <xf numFmtId="49" fontId="19" fillId="9" borderId="3" xfId="6" applyNumberFormat="1" applyFont="1" applyFill="1" applyBorder="1" applyAlignment="1">
      <alignment horizontal="center" vertical="center" wrapText="1"/>
    </xf>
    <xf numFmtId="17" fontId="19" fillId="9" borderId="3" xfId="6" applyNumberFormat="1" applyFont="1" applyFill="1" applyBorder="1" applyAlignment="1">
      <alignment horizontal="center" vertical="center" wrapText="1"/>
    </xf>
    <xf numFmtId="165" fontId="3" fillId="9" borderId="8" xfId="6" applyNumberFormat="1" applyFont="1" applyFill="1" applyBorder="1" applyAlignment="1">
      <alignment horizontal="center" vertical="center" wrapText="1"/>
    </xf>
    <xf numFmtId="0" fontId="19" fillId="9" borderId="8" xfId="6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0" fontId="3" fillId="9" borderId="3" xfId="6" applyNumberFormat="1" applyFont="1" applyFill="1" applyBorder="1" applyAlignment="1">
      <alignment horizontal="center" vertical="center"/>
    </xf>
    <xf numFmtId="2" fontId="10" fillId="9" borderId="3" xfId="6" applyNumberFormat="1" applyFont="1" applyFill="1" applyBorder="1" applyAlignment="1">
      <alignment horizontal="center" vertical="center" wrapText="1"/>
    </xf>
    <xf numFmtId="4" fontId="10" fillId="9" borderId="3" xfId="6" applyNumberFormat="1" applyFont="1" applyFill="1" applyBorder="1" applyAlignment="1">
      <alignment horizontal="center" vertical="center" wrapText="1"/>
    </xf>
    <xf numFmtId="2" fontId="3" fillId="9" borderId="3" xfId="6" applyNumberFormat="1" applyFont="1" applyFill="1" applyBorder="1" applyAlignment="1">
      <alignment horizontal="center" vertical="center" wrapText="1"/>
    </xf>
    <xf numFmtId="4" fontId="3" fillId="9" borderId="8" xfId="6" applyNumberFormat="1" applyFont="1" applyFill="1" applyBorder="1" applyAlignment="1">
      <alignment horizontal="center" vertical="center" wrapText="1"/>
    </xf>
    <xf numFmtId="49" fontId="18" fillId="9" borderId="17" xfId="6" applyNumberFormat="1" applyFont="1" applyFill="1" applyBorder="1" applyAlignment="1">
      <alignment horizontal="center" vertical="center" wrapText="1"/>
    </xf>
    <xf numFmtId="4" fontId="3" fillId="9" borderId="17" xfId="6" applyNumberFormat="1" applyFont="1" applyFill="1" applyBorder="1" applyAlignment="1">
      <alignment horizontal="center" vertical="center" wrapText="1"/>
    </xf>
    <xf numFmtId="0" fontId="3" fillId="9" borderId="8" xfId="6" applyNumberFormat="1" applyFont="1" applyFill="1" applyBorder="1" applyAlignment="1">
      <alignment horizontal="center" vertical="center"/>
    </xf>
    <xf numFmtId="165" fontId="3" fillId="9" borderId="14" xfId="6" applyNumberFormat="1" applyFont="1" applyFill="1" applyBorder="1" applyAlignment="1">
      <alignment horizontal="center" vertical="center" wrapText="1"/>
    </xf>
    <xf numFmtId="0" fontId="19" fillId="9" borderId="3" xfId="6" applyFont="1" applyFill="1" applyBorder="1" applyAlignment="1">
      <alignment horizontal="center" vertical="center" wrapText="1"/>
    </xf>
    <xf numFmtId="49" fontId="18" fillId="9" borderId="3" xfId="0" applyNumberFormat="1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/>
    </xf>
    <xf numFmtId="4" fontId="3" fillId="9" borderId="16" xfId="0" applyNumberFormat="1" applyFont="1" applyFill="1" applyBorder="1" applyAlignment="1">
      <alignment horizontal="center" vertical="center" wrapText="1"/>
    </xf>
    <xf numFmtId="165" fontId="3" fillId="9" borderId="3" xfId="0" applyNumberFormat="1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2" fontId="3" fillId="9" borderId="8" xfId="6" applyNumberFormat="1" applyFont="1" applyFill="1" applyBorder="1" applyAlignment="1">
      <alignment horizontal="center" vertical="center" wrapText="1"/>
    </xf>
    <xf numFmtId="0" fontId="3" fillId="9" borderId="3" xfId="6" applyNumberFormat="1" applyFont="1" applyFill="1" applyBorder="1" applyAlignment="1">
      <alignment horizontal="center" vertical="center" wrapText="1"/>
    </xf>
    <xf numFmtId="49" fontId="3" fillId="9" borderId="8" xfId="6" applyNumberFormat="1" applyFont="1" applyFill="1" applyBorder="1" applyAlignment="1">
      <alignment horizontal="center" vertical="center" wrapText="1"/>
    </xf>
    <xf numFmtId="0" fontId="18" fillId="9" borderId="17" xfId="6" applyFont="1" applyFill="1" applyBorder="1" applyAlignment="1">
      <alignment horizontal="center" vertical="center" wrapText="1"/>
    </xf>
    <xf numFmtId="0" fontId="3" fillId="9" borderId="15" xfId="6" applyFont="1" applyFill="1" applyBorder="1" applyAlignment="1">
      <alignment horizontal="center" vertical="center" wrapText="1"/>
    </xf>
    <xf numFmtId="1" fontId="3" fillId="9" borderId="3" xfId="6" applyNumberFormat="1" applyFont="1" applyFill="1" applyBorder="1" applyAlignment="1">
      <alignment horizontal="center" vertical="center" wrapText="1"/>
    </xf>
    <xf numFmtId="49" fontId="18" fillId="9" borderId="17" xfId="0" applyNumberFormat="1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 wrapText="1"/>
    </xf>
    <xf numFmtId="2" fontId="21" fillId="9" borderId="3" xfId="0" applyNumberFormat="1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 wrapText="1"/>
    </xf>
    <xf numFmtId="49" fontId="3" fillId="9" borderId="27" xfId="0" applyNumberFormat="1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/>
    </xf>
    <xf numFmtId="4" fontId="3" fillId="9" borderId="0" xfId="0" applyNumberFormat="1" applyFont="1" applyFill="1" applyAlignment="1">
      <alignment horizontal="center" vertical="center"/>
    </xf>
    <xf numFmtId="0" fontId="18" fillId="9" borderId="8" xfId="0" applyFont="1" applyFill="1" applyBorder="1" applyAlignment="1">
      <alignment horizontal="center" vertical="center" wrapText="1"/>
    </xf>
    <xf numFmtId="0" fontId="3" fillId="9" borderId="16" xfId="6" applyFont="1" applyFill="1" applyBorder="1" applyAlignment="1">
      <alignment horizontal="center" vertical="center" wrapText="1"/>
    </xf>
    <xf numFmtId="0" fontId="3" fillId="9" borderId="15" xfId="0" applyNumberFormat="1" applyFont="1" applyFill="1" applyBorder="1" applyAlignment="1">
      <alignment horizontal="center" vertical="center" wrapText="1"/>
    </xf>
    <xf numFmtId="4" fontId="19" fillId="9" borderId="3" xfId="0" applyNumberFormat="1" applyFont="1" applyFill="1" applyBorder="1" applyAlignment="1">
      <alignment horizontal="center" vertical="center" wrapText="1"/>
    </xf>
    <xf numFmtId="0" fontId="3" fillId="9" borderId="17" xfId="6" applyFont="1" applyFill="1" applyBorder="1" applyAlignment="1">
      <alignment horizontal="center" vertical="center" wrapText="1"/>
    </xf>
    <xf numFmtId="0" fontId="3" fillId="9" borderId="8" xfId="0" applyNumberFormat="1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49" fontId="3" fillId="9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9" borderId="3" xfId="6" applyFont="1" applyFill="1" applyBorder="1" applyAlignment="1">
      <alignment horizontal="center" wrapText="1"/>
    </xf>
    <xf numFmtId="0" fontId="3" fillId="9" borderId="8" xfId="6" applyFont="1" applyFill="1" applyBorder="1" applyAlignment="1">
      <alignment horizontal="center" wrapText="1"/>
    </xf>
    <xf numFmtId="17" fontId="19" fillId="9" borderId="8" xfId="6" applyNumberFormat="1" applyFont="1" applyFill="1" applyBorder="1" applyAlignment="1">
      <alignment horizontal="center" vertical="center" wrapText="1"/>
    </xf>
    <xf numFmtId="0" fontId="28" fillId="9" borderId="3" xfId="0" applyNumberFormat="1" applyFont="1" applyFill="1" applyBorder="1" applyAlignment="1">
      <alignment horizontal="center" vertical="center" wrapText="1"/>
    </xf>
    <xf numFmtId="0" fontId="3" fillId="9" borderId="8" xfId="6" applyFont="1" applyFill="1" applyBorder="1" applyAlignment="1">
      <alignment horizontal="center" vertical="center"/>
    </xf>
    <xf numFmtId="4" fontId="3" fillId="9" borderId="14" xfId="6" applyNumberFormat="1" applyFont="1" applyFill="1" applyBorder="1" applyAlignment="1">
      <alignment horizontal="center" vertical="center" wrapText="1"/>
    </xf>
    <xf numFmtId="2" fontId="10" fillId="9" borderId="3" xfId="0" applyNumberFormat="1" applyFont="1" applyFill="1" applyBorder="1" applyAlignment="1">
      <alignment horizontal="center" vertical="center" wrapText="1"/>
    </xf>
    <xf numFmtId="4" fontId="10" fillId="9" borderId="3" xfId="0" applyNumberFormat="1" applyFont="1" applyFill="1" applyBorder="1" applyAlignment="1">
      <alignment horizontal="center" vertical="center" wrapText="1"/>
    </xf>
    <xf numFmtId="4" fontId="19" fillId="9" borderId="3" xfId="6" applyNumberFormat="1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19" fillId="9" borderId="14" xfId="0" applyNumberFormat="1" applyFont="1" applyFill="1" applyBorder="1" applyAlignment="1">
      <alignment horizontal="center" vertical="center" wrapText="1"/>
    </xf>
    <xf numFmtId="4" fontId="19" fillId="9" borderId="14" xfId="0" applyNumberFormat="1" applyFont="1" applyFill="1" applyBorder="1" applyAlignment="1">
      <alignment horizontal="center" vertical="center" wrapText="1"/>
    </xf>
    <xf numFmtId="0" fontId="3" fillId="9" borderId="15" xfId="6" applyFont="1" applyFill="1" applyBorder="1" applyAlignment="1">
      <alignment horizontal="center" vertical="center"/>
    </xf>
    <xf numFmtId="0" fontId="9" fillId="9" borderId="3" xfId="6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25" fillId="9" borderId="3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2" fontId="3" fillId="9" borderId="8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3" fillId="9" borderId="12" xfId="6" applyFont="1" applyFill="1" applyBorder="1" applyAlignment="1">
      <alignment horizontal="center" vertical="center"/>
    </xf>
    <xf numFmtId="0" fontId="25" fillId="9" borderId="3" xfId="6" applyFont="1" applyFill="1" applyBorder="1" applyAlignment="1">
      <alignment horizontal="center" vertical="center"/>
    </xf>
    <xf numFmtId="0" fontId="19" fillId="9" borderId="14" xfId="6" applyNumberFormat="1" applyFont="1" applyFill="1" applyBorder="1" applyAlignment="1">
      <alignment horizontal="center" vertical="center" wrapText="1"/>
    </xf>
    <xf numFmtId="0" fontId="3" fillId="9" borderId="14" xfId="6" applyFont="1" applyFill="1" applyBorder="1" applyAlignment="1">
      <alignment horizontal="center" vertical="center" wrapText="1"/>
    </xf>
    <xf numFmtId="2" fontId="19" fillId="9" borderId="3" xfId="6" applyNumberFormat="1" applyFont="1" applyFill="1" applyBorder="1" applyAlignment="1">
      <alignment horizontal="center" vertical="center" wrapText="1"/>
    </xf>
    <xf numFmtId="0" fontId="10" fillId="9" borderId="14" xfId="6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0" fontId="28" fillId="9" borderId="14" xfId="0" applyFont="1" applyFill="1" applyBorder="1" applyAlignment="1">
      <alignment horizontal="center" vertical="center" wrapText="1"/>
    </xf>
    <xf numFmtId="49" fontId="3" fillId="9" borderId="12" xfId="0" applyNumberFormat="1" applyFont="1" applyFill="1" applyBorder="1" applyAlignment="1">
      <alignment horizontal="center" vertical="center" wrapText="1"/>
    </xf>
    <xf numFmtId="4" fontId="3" fillId="9" borderId="14" xfId="0" applyNumberFormat="1" applyFont="1" applyFill="1" applyBorder="1" applyAlignment="1">
      <alignment horizontal="center" vertical="center" wrapText="1"/>
    </xf>
    <xf numFmtId="49" fontId="19" fillId="9" borderId="3" xfId="6" applyNumberFormat="1" applyFont="1" applyFill="1" applyBorder="1" applyAlignment="1">
      <alignment horizontal="center" vertical="center"/>
    </xf>
    <xf numFmtId="0" fontId="3" fillId="9" borderId="16" xfId="6" applyFont="1" applyFill="1" applyBorder="1" applyAlignment="1">
      <alignment horizontal="center" vertical="center"/>
    </xf>
    <xf numFmtId="49" fontId="19" fillId="9" borderId="8" xfId="0" applyNumberFormat="1" applyFont="1" applyFill="1" applyBorder="1" applyAlignment="1">
      <alignment horizontal="center" vertical="center"/>
    </xf>
    <xf numFmtId="4" fontId="3" fillId="9" borderId="15" xfId="0" applyNumberFormat="1" applyFont="1" applyFill="1" applyBorder="1" applyAlignment="1">
      <alignment horizontal="center" vertical="center" wrapText="1"/>
    </xf>
    <xf numFmtId="49" fontId="18" fillId="9" borderId="8" xfId="0" applyNumberFormat="1" applyFont="1" applyFill="1" applyBorder="1" applyAlignment="1">
      <alignment horizontal="center" vertical="center" wrapText="1"/>
    </xf>
    <xf numFmtId="0" fontId="19" fillId="9" borderId="15" xfId="6" applyNumberFormat="1" applyFont="1" applyFill="1" applyBorder="1" applyAlignment="1">
      <alignment horizontal="center" vertical="center" wrapText="1"/>
    </xf>
    <xf numFmtId="49" fontId="18" fillId="9" borderId="8" xfId="6" applyNumberFormat="1" applyFont="1" applyFill="1" applyBorder="1" applyAlignment="1">
      <alignment horizontal="center" vertical="center" wrapText="1"/>
    </xf>
    <xf numFmtId="49" fontId="3" fillId="9" borderId="20" xfId="6" applyNumberFormat="1" applyFont="1" applyFill="1" applyBorder="1" applyAlignment="1">
      <alignment horizontal="center" vertical="center" wrapText="1"/>
    </xf>
    <xf numFmtId="17" fontId="19" fillId="9" borderId="20" xfId="6" applyNumberFormat="1" applyFont="1" applyFill="1" applyBorder="1" applyAlignment="1">
      <alignment horizontal="center" vertical="center" wrapText="1"/>
    </xf>
    <xf numFmtId="49" fontId="3" fillId="9" borderId="14" xfId="6" applyNumberFormat="1" applyFont="1" applyFill="1" applyBorder="1" applyAlignment="1">
      <alignment horizontal="center" vertical="center" wrapText="1"/>
    </xf>
    <xf numFmtId="4" fontId="10" fillId="9" borderId="8" xfId="6" applyNumberFormat="1" applyFont="1" applyFill="1" applyBorder="1" applyAlignment="1">
      <alignment horizontal="center" vertical="center" wrapText="1"/>
    </xf>
    <xf numFmtId="0" fontId="19" fillId="9" borderId="8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0" fontId="3" fillId="9" borderId="15" xfId="6" applyNumberFormat="1" applyFont="1" applyFill="1" applyBorder="1" applyAlignment="1">
      <alignment horizontal="center" vertical="center"/>
    </xf>
    <xf numFmtId="4" fontId="3" fillId="9" borderId="3" xfId="6" applyNumberFormat="1" applyFont="1" applyFill="1" applyBorder="1" applyAlignment="1">
      <alignment horizontal="center" vertical="center"/>
    </xf>
    <xf numFmtId="2" fontId="10" fillId="9" borderId="14" xfId="0" applyNumberFormat="1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/>
    </xf>
    <xf numFmtId="165" fontId="3" fillId="9" borderId="17" xfId="6" applyNumberFormat="1" applyFont="1" applyFill="1" applyBorder="1" applyAlignment="1">
      <alignment horizontal="center" vertical="center" wrapText="1"/>
    </xf>
    <xf numFmtId="0" fontId="10" fillId="9" borderId="3" xfId="6" applyFont="1" applyFill="1" applyBorder="1" applyAlignment="1">
      <alignment horizontal="center" vertical="center" wrapText="1"/>
    </xf>
    <xf numFmtId="0" fontId="0" fillId="9" borderId="0" xfId="0" applyFill="1"/>
    <xf numFmtId="0" fontId="29" fillId="0" borderId="0" xfId="0" applyFont="1" applyFill="1"/>
    <xf numFmtId="0" fontId="29" fillId="0" borderId="0" xfId="0" applyFont="1" applyFill="1" applyBorder="1"/>
    <xf numFmtId="49" fontId="3" fillId="10" borderId="3" xfId="0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4" fontId="28" fillId="9" borderId="3" xfId="0" applyNumberFormat="1" applyFont="1" applyFill="1" applyBorder="1" applyAlignment="1">
      <alignment horizontal="center" vertical="center" wrapText="1"/>
    </xf>
    <xf numFmtId="4" fontId="3" fillId="9" borderId="16" xfId="6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4" fillId="0" borderId="4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top" wrapText="1"/>
    </xf>
    <xf numFmtId="49" fontId="18" fillId="8" borderId="3" xfId="6" applyNumberFormat="1" applyFont="1" applyFill="1" applyBorder="1" applyAlignment="1">
      <alignment horizontal="center" vertical="center" wrapText="1"/>
    </xf>
    <xf numFmtId="0" fontId="18" fillId="8" borderId="3" xfId="6" applyFont="1" applyFill="1" applyBorder="1" applyAlignment="1">
      <alignment horizontal="center" vertical="center" wrapText="1"/>
    </xf>
    <xf numFmtId="0" fontId="3" fillId="8" borderId="3" xfId="6" applyFont="1" applyFill="1" applyBorder="1" applyAlignment="1">
      <alignment horizontal="center" vertical="center" wrapText="1"/>
    </xf>
    <xf numFmtId="165" fontId="3" fillId="8" borderId="3" xfId="6" applyNumberFormat="1" applyFont="1" applyFill="1" applyBorder="1" applyAlignment="1">
      <alignment horizontal="center" vertical="center" wrapText="1"/>
    </xf>
    <xf numFmtId="0" fontId="0" fillId="8" borderId="0" xfId="0" applyFill="1" applyBorder="1"/>
    <xf numFmtId="0" fontId="0" fillId="8" borderId="0" xfId="0" applyFont="1" applyFill="1"/>
    <xf numFmtId="4" fontId="19" fillId="10" borderId="3" xfId="0" applyNumberFormat="1" applyFont="1" applyFill="1" applyBorder="1" applyAlignment="1">
      <alignment horizontal="center" vertical="center" wrapText="1"/>
    </xf>
    <xf numFmtId="4" fontId="3" fillId="10" borderId="16" xfId="0" applyNumberFormat="1" applyFont="1" applyFill="1" applyBorder="1" applyAlignment="1">
      <alignment horizontal="center" vertical="center" wrapText="1"/>
    </xf>
    <xf numFmtId="165" fontId="3" fillId="10" borderId="8" xfId="0" applyNumberFormat="1" applyFont="1" applyFill="1" applyBorder="1" applyAlignment="1">
      <alignment horizontal="center" vertical="center" wrapText="1"/>
    </xf>
    <xf numFmtId="165" fontId="3" fillId="9" borderId="8" xfId="0" applyNumberFormat="1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3" fillId="8" borderId="3" xfId="6" applyFont="1" applyFill="1" applyBorder="1" applyAlignment="1">
      <alignment horizontal="center" vertical="center"/>
    </xf>
    <xf numFmtId="49" fontId="18" fillId="9" borderId="14" xfId="0" applyNumberFormat="1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5" fillId="9" borderId="3" xfId="6" applyFont="1" applyFill="1" applyBorder="1" applyAlignment="1">
      <alignment horizontal="center"/>
    </xf>
    <xf numFmtId="4" fontId="3" fillId="8" borderId="3" xfId="6" applyNumberFormat="1" applyFont="1" applyFill="1" applyBorder="1" applyAlignment="1">
      <alignment horizontal="center" vertical="center" wrapText="1"/>
    </xf>
    <xf numFmtId="49" fontId="3" fillId="8" borderId="3" xfId="6" applyNumberFormat="1" applyFont="1" applyFill="1" applyBorder="1" applyAlignment="1">
      <alignment horizontal="center" vertical="center" wrapText="1"/>
    </xf>
    <xf numFmtId="1" fontId="3" fillId="9" borderId="3" xfId="0" applyNumberFormat="1" applyFont="1" applyFill="1" applyBorder="1" applyAlignment="1">
      <alignment horizontal="center" vertical="center" wrapText="1"/>
    </xf>
    <xf numFmtId="0" fontId="3" fillId="9" borderId="15" xfId="0" applyNumberFormat="1" applyFont="1" applyFill="1" applyBorder="1" applyAlignment="1" applyProtection="1">
      <alignment horizontal="center" vertical="center"/>
      <protection locked="0"/>
    </xf>
    <xf numFmtId="0" fontId="3" fillId="9" borderId="14" xfId="0" applyFont="1" applyFill="1" applyBorder="1" applyAlignment="1">
      <alignment horizont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3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10" xfId="0" applyFill="1" applyBorder="1"/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0" fillId="0" borderId="23" xfId="0" applyFill="1" applyBorder="1"/>
    <xf numFmtId="0" fontId="6" fillId="0" borderId="0" xfId="0" applyFont="1" applyFill="1" applyBorder="1" applyAlignment="1">
      <alignment horizontal="left"/>
    </xf>
    <xf numFmtId="4" fontId="1" fillId="0" borderId="6" xfId="0" applyNumberFormat="1" applyFont="1" applyFill="1" applyBorder="1" applyAlignment="1">
      <alignment horizontal="center" vertical="center" wrapText="1"/>
    </xf>
    <xf numFmtId="4" fontId="0" fillId="0" borderId="9" xfId="0" applyNumberFormat="1" applyFill="1" applyBorder="1"/>
    <xf numFmtId="4" fontId="0" fillId="0" borderId="10" xfId="0" applyNumberFormat="1" applyFill="1" applyBorder="1"/>
    <xf numFmtId="0" fontId="1" fillId="0" borderId="11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1" fillId="0" borderId="11" xfId="0" applyFont="1" applyFill="1" applyBorder="1" applyAlignment="1">
      <alignment horizontal="center" wrapText="1"/>
    </xf>
    <xf numFmtId="0" fontId="0" fillId="0" borderId="25" xfId="0" applyFill="1" applyBorder="1"/>
    <xf numFmtId="0" fontId="1" fillId="0" borderId="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/>
    <xf numFmtId="49" fontId="1" fillId="0" borderId="6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/>
    <xf numFmtId="0" fontId="5" fillId="8" borderId="17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6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8" xfId="0" applyFill="1" applyBorder="1"/>
    <xf numFmtId="0" fontId="18" fillId="0" borderId="6" xfId="0" applyFont="1" applyFill="1" applyBorder="1" applyAlignment="1">
      <alignment horizontal="center" vertical="center" textRotation="90" wrapText="1"/>
    </xf>
    <xf numFmtId="0" fontId="24" fillId="0" borderId="9" xfId="0" applyFont="1" applyFill="1" applyBorder="1"/>
    <xf numFmtId="0" fontId="24" fillId="0" borderId="10" xfId="0" applyFont="1" applyFill="1" applyBorder="1"/>
    <xf numFmtId="0" fontId="3" fillId="0" borderId="7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1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7" fillId="0" borderId="0" xfId="4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18" fillId="10" borderId="17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/>
    </xf>
    <xf numFmtId="0" fontId="19" fillId="10" borderId="3" xfId="0" applyNumberFormat="1" applyFont="1" applyFill="1" applyBorder="1" applyAlignment="1">
      <alignment horizontal="center" vertical="center" wrapText="1"/>
    </xf>
    <xf numFmtId="0" fontId="5" fillId="9" borderId="3" xfId="6" applyFont="1" applyFill="1" applyBorder="1" applyAlignment="1">
      <alignment horizontal="center" vertical="center"/>
    </xf>
    <xf numFmtId="165" fontId="3" fillId="9" borderId="3" xfId="6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/>
    </xf>
    <xf numFmtId="4" fontId="3" fillId="10" borderId="8" xfId="0" applyNumberFormat="1" applyFont="1" applyFill="1" applyBorder="1" applyAlignment="1">
      <alignment horizontal="center" vertical="center" wrapText="1"/>
    </xf>
    <xf numFmtId="49" fontId="3" fillId="10" borderId="8" xfId="0" applyNumberFormat="1" applyFont="1" applyFill="1" applyBorder="1" applyAlignment="1">
      <alignment horizontal="center" vertical="center" wrapText="1"/>
    </xf>
    <xf numFmtId="0" fontId="3" fillId="10" borderId="8" xfId="0" applyNumberFormat="1" applyFont="1" applyFill="1" applyBorder="1" applyAlignment="1">
      <alignment horizontal="center" vertical="center"/>
    </xf>
    <xf numFmtId="4" fontId="3" fillId="10" borderId="3" xfId="0" applyNumberFormat="1" applyFont="1" applyFill="1" applyBorder="1" applyAlignment="1">
      <alignment horizontal="center" vertical="center" wrapText="1"/>
    </xf>
    <xf numFmtId="17" fontId="19" fillId="10" borderId="3" xfId="0" applyNumberFormat="1" applyFont="1" applyFill="1" applyBorder="1" applyAlignment="1">
      <alignment horizontal="center" vertical="center" wrapText="1"/>
    </xf>
    <xf numFmtId="4" fontId="3" fillId="10" borderId="3" xfId="0" applyNumberFormat="1" applyFont="1" applyFill="1" applyBorder="1" applyAlignment="1">
      <alignment horizontal="center" vertical="center"/>
    </xf>
    <xf numFmtId="49" fontId="18" fillId="10" borderId="3" xfId="0" applyNumberFormat="1" applyFont="1" applyFill="1" applyBorder="1" applyAlignment="1">
      <alignment horizontal="center" vertical="center" wrapText="1"/>
    </xf>
    <xf numFmtId="0" fontId="3" fillId="10" borderId="3" xfId="0" applyNumberFormat="1" applyFont="1" applyFill="1" applyBorder="1" applyAlignment="1">
      <alignment horizontal="center" vertical="center"/>
    </xf>
    <xf numFmtId="4" fontId="3" fillId="10" borderId="15" xfId="0" applyNumberFormat="1" applyFont="1" applyFill="1" applyBorder="1" applyAlignment="1">
      <alignment horizontal="center" vertical="center" wrapText="1"/>
    </xf>
    <xf numFmtId="165" fontId="3" fillId="10" borderId="3" xfId="0" applyNumberFormat="1" applyFont="1" applyFill="1" applyBorder="1" applyAlignment="1">
      <alignment horizontal="center" vertical="center" wrapText="1"/>
    </xf>
    <xf numFmtId="0" fontId="18" fillId="9" borderId="8" xfId="6" applyFont="1" applyFill="1" applyBorder="1" applyAlignment="1">
      <alignment horizontal="center" vertical="center"/>
    </xf>
    <xf numFmtId="0" fontId="10" fillId="9" borderId="8" xfId="6" applyFont="1" applyFill="1" applyBorder="1" applyAlignment="1">
      <alignment horizontal="center" vertical="center" wrapText="1"/>
    </xf>
    <xf numFmtId="0" fontId="18" fillId="11" borderId="3" xfId="6" applyFont="1" applyFill="1" applyBorder="1" applyAlignment="1">
      <alignment horizontal="center" vertical="center" wrapText="1"/>
    </xf>
    <xf numFmtId="0" fontId="18" fillId="11" borderId="17" xfId="6" applyFont="1" applyFill="1" applyBorder="1" applyAlignment="1">
      <alignment horizontal="center" vertical="center" wrapText="1"/>
    </xf>
    <xf numFmtId="0" fontId="3" fillId="11" borderId="3" xfId="6" applyFont="1" applyFill="1" applyBorder="1" applyAlignment="1">
      <alignment horizontal="center" vertical="center" wrapText="1"/>
    </xf>
    <xf numFmtId="0" fontId="3" fillId="11" borderId="3" xfId="6" applyNumberFormat="1" applyFont="1" applyFill="1" applyBorder="1" applyAlignment="1">
      <alignment horizontal="center" vertical="center" wrapText="1"/>
    </xf>
    <xf numFmtId="0" fontId="19" fillId="11" borderId="3" xfId="6" applyNumberFormat="1" applyFont="1" applyFill="1" applyBorder="1" applyAlignment="1">
      <alignment horizontal="center" vertical="center" wrapText="1"/>
    </xf>
    <xf numFmtId="4" fontId="3" fillId="11" borderId="3" xfId="6" applyNumberFormat="1" applyFont="1" applyFill="1" applyBorder="1" applyAlignment="1">
      <alignment horizontal="center" vertical="center" wrapText="1"/>
    </xf>
    <xf numFmtId="49" fontId="19" fillId="11" borderId="3" xfId="6" applyNumberFormat="1" applyFont="1" applyFill="1" applyBorder="1" applyAlignment="1">
      <alignment horizontal="center" vertical="center" wrapText="1"/>
    </xf>
    <xf numFmtId="17" fontId="19" fillId="11" borderId="3" xfId="6" applyNumberFormat="1" applyFont="1" applyFill="1" applyBorder="1" applyAlignment="1">
      <alignment horizontal="center" vertical="center" wrapText="1"/>
    </xf>
    <xf numFmtId="165" fontId="3" fillId="11" borderId="3" xfId="6" applyNumberFormat="1" applyFont="1" applyFill="1" applyBorder="1" applyAlignment="1">
      <alignment horizontal="center" vertical="center" wrapText="1"/>
    </xf>
    <xf numFmtId="0" fontId="19" fillId="11" borderId="3" xfId="6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3" xfId="0" applyNumberFormat="1" applyFont="1" applyFill="1" applyBorder="1" applyAlignment="1">
      <alignment horizontal="center" vertical="center" wrapText="1"/>
    </xf>
    <xf numFmtId="0" fontId="19" fillId="11" borderId="3" xfId="0" applyNumberFormat="1" applyFont="1" applyFill="1" applyBorder="1" applyAlignment="1">
      <alignment horizontal="center" vertical="center" wrapText="1"/>
    </xf>
    <xf numFmtId="4" fontId="3" fillId="11" borderId="3" xfId="0" applyNumberFormat="1" applyFont="1" applyFill="1" applyBorder="1" applyAlignment="1">
      <alignment horizontal="center" vertical="center" wrapText="1"/>
    </xf>
    <xf numFmtId="49" fontId="19" fillId="11" borderId="3" xfId="0" applyNumberFormat="1" applyFont="1" applyFill="1" applyBorder="1" applyAlignment="1">
      <alignment horizontal="center" vertical="center" wrapText="1"/>
    </xf>
    <xf numFmtId="17" fontId="19" fillId="11" borderId="3" xfId="0" applyNumberFormat="1" applyFont="1" applyFill="1" applyBorder="1" applyAlignment="1">
      <alignment horizontal="center" vertical="center" wrapText="1"/>
    </xf>
    <xf numFmtId="4" fontId="3" fillId="11" borderId="8" xfId="0" applyNumberFormat="1" applyFont="1" applyFill="1" applyBorder="1" applyAlignment="1">
      <alignment horizontal="center" vertical="center" wrapText="1"/>
    </xf>
    <xf numFmtId="49" fontId="3" fillId="11" borderId="14" xfId="0" applyNumberFormat="1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4" fontId="3" fillId="12" borderId="3" xfId="0" applyNumberFormat="1" applyFont="1" applyFill="1" applyBorder="1" applyAlignment="1">
      <alignment horizontal="center" vertical="center" wrapText="1"/>
    </xf>
  </cellXfs>
  <cellStyles count="12">
    <cellStyle name="20% - Акцент5 2" xfId="1"/>
    <cellStyle name="60% - Акцент1 2" xfId="2"/>
    <cellStyle name="Вычисление 2" xfId="3"/>
    <cellStyle name="Гиперссылка" xfId="4" builtinId="8"/>
    <cellStyle name="Контрольная ячейка 2" xfId="5"/>
    <cellStyle name="Обычный" xfId="0" builtinId="0"/>
    <cellStyle name="Обычный 2" xfId="6"/>
    <cellStyle name="Обычный 2 2" xfId="7"/>
    <cellStyle name="Обычный 2 2 2" xfId="10"/>
    <cellStyle name="Обычный 2 2 2 2" xfId="11"/>
    <cellStyle name="Стиль 1" xfId="8"/>
    <cellStyle name="Хороши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kor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1"/>
  <sheetViews>
    <sheetView tabSelected="1" topLeftCell="B303" zoomScaleNormal="100" zoomScaleSheetLayoutView="82" workbookViewId="0">
      <selection activeCell="O305" sqref="O305"/>
    </sheetView>
  </sheetViews>
  <sheetFormatPr defaultRowHeight="12.75" outlineLevelRow="1" outlineLevelCol="1"/>
  <cols>
    <col min="1" max="1" width="9" style="1" hidden="1" customWidth="1"/>
    <col min="2" max="2" width="7" style="29" customWidth="1" outlineLevel="1"/>
    <col min="3" max="3" width="9" style="26" customWidth="1" outlineLevel="1"/>
    <col min="4" max="4" width="12.28515625" style="26" customWidth="1" outlineLevel="1"/>
    <col min="5" max="5" width="26.42578125" style="1" customWidth="1"/>
    <col min="6" max="6" width="27.140625" style="1" customWidth="1"/>
    <col min="7" max="7" width="14.140625" style="5" customWidth="1"/>
    <col min="8" max="8" width="8.7109375" style="5" customWidth="1"/>
    <col min="9" max="9" width="12.42578125" style="1" customWidth="1"/>
    <col min="10" max="10" width="11.7109375" style="20" customWidth="1"/>
    <col min="11" max="11" width="16.42578125" style="1" customWidth="1"/>
    <col min="12" max="12" width="16.42578125" style="1" hidden="1" customWidth="1"/>
    <col min="13" max="13" width="16.42578125" style="27" customWidth="1"/>
    <col min="14" max="14" width="9.85546875" style="1" customWidth="1"/>
    <col min="15" max="15" width="8.7109375" style="1" customWidth="1"/>
    <col min="16" max="16" width="17.5703125" style="1" customWidth="1"/>
    <col min="17" max="17" width="5.85546875" style="5" customWidth="1"/>
    <col min="18" max="41" width="8.85546875" style="1"/>
    <col min="42" max="16384" width="9.140625" style="1"/>
  </cols>
  <sheetData>
    <row r="1" spans="1:17" s="5" customFormat="1" outlineLevel="1">
      <c r="B1" s="29"/>
      <c r="C1" s="23"/>
      <c r="D1" s="23"/>
      <c r="E1" s="5" t="s">
        <v>67</v>
      </c>
      <c r="J1" s="6"/>
      <c r="M1" s="229"/>
      <c r="N1" s="292" t="s">
        <v>396</v>
      </c>
      <c r="O1" s="292"/>
      <c r="P1" s="292"/>
      <c r="Q1" s="292"/>
    </row>
    <row r="2" spans="1:17" s="5" customFormat="1" outlineLevel="1">
      <c r="B2" s="29"/>
      <c r="C2" s="23"/>
      <c r="D2" s="23"/>
      <c r="J2" s="6"/>
      <c r="M2" s="229"/>
      <c r="N2" s="292"/>
      <c r="O2" s="292"/>
      <c r="P2" s="292"/>
      <c r="Q2" s="292"/>
    </row>
    <row r="3" spans="1:17" s="5" customFormat="1" ht="18.75" outlineLevel="1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</row>
    <row r="4" spans="1:17" s="5" customFormat="1" ht="18.75" outlineLevel="1">
      <c r="B4" s="291" t="s">
        <v>233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</row>
    <row r="5" spans="1:17" s="5" customFormat="1" ht="20.25" outlineLevel="1">
      <c r="B5" s="293" t="s">
        <v>234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</row>
    <row r="6" spans="1:17" s="5" customFormat="1" ht="18.75" outlineLevel="1">
      <c r="B6" s="261" t="s">
        <v>36</v>
      </c>
      <c r="C6" s="261"/>
      <c r="D6" s="261"/>
      <c r="E6" s="261"/>
      <c r="F6" s="261" t="s">
        <v>87</v>
      </c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</row>
    <row r="7" spans="1:17" s="5" customFormat="1" ht="18.75" outlineLevel="1">
      <c r="B7" s="261" t="s">
        <v>37</v>
      </c>
      <c r="C7" s="261"/>
      <c r="D7" s="261"/>
      <c r="E7" s="261"/>
      <c r="F7" s="297" t="s">
        <v>19</v>
      </c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</row>
    <row r="8" spans="1:17" s="5" customFormat="1" ht="18.75" outlineLevel="1">
      <c r="B8" s="261" t="s">
        <v>38</v>
      </c>
      <c r="C8" s="261"/>
      <c r="D8" s="261"/>
      <c r="E8" s="261"/>
      <c r="F8" s="261" t="s">
        <v>20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</row>
    <row r="9" spans="1:17" s="5" customFormat="1" ht="18.75" outlineLevel="1">
      <c r="B9" s="261" t="s">
        <v>39</v>
      </c>
      <c r="C9" s="261"/>
      <c r="D9" s="261"/>
      <c r="E9" s="261"/>
      <c r="F9" s="295" t="s">
        <v>86</v>
      </c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</row>
    <row r="10" spans="1:17" s="5" customFormat="1" ht="18.75" outlineLevel="1">
      <c r="B10" s="261" t="s">
        <v>40</v>
      </c>
      <c r="C10" s="261"/>
      <c r="D10" s="261"/>
      <c r="E10" s="261"/>
      <c r="F10" s="261">
        <v>8202010020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</row>
    <row r="11" spans="1:17" s="5" customFormat="1" ht="18.75" outlineLevel="1">
      <c r="B11" s="261" t="s">
        <v>41</v>
      </c>
      <c r="C11" s="261"/>
      <c r="D11" s="261"/>
      <c r="E11" s="261"/>
      <c r="F11" s="261">
        <v>410101001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</row>
    <row r="12" spans="1:17" s="5" customFormat="1" ht="18.75" outlineLevel="1">
      <c r="B12" s="261" t="s">
        <v>42</v>
      </c>
      <c r="C12" s="261"/>
      <c r="D12" s="261"/>
      <c r="E12" s="261"/>
      <c r="F12" s="261">
        <v>30132657000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</row>
    <row r="13" spans="1:17" s="5" customFormat="1" ht="21" outlineLevel="1" thickBot="1">
      <c r="B13" s="4"/>
      <c r="C13" s="24"/>
      <c r="D13" s="24"/>
      <c r="E13" s="7"/>
      <c r="F13" s="7"/>
      <c r="G13" s="7"/>
      <c r="H13" s="7"/>
      <c r="I13" s="7"/>
      <c r="J13" s="8"/>
      <c r="K13" s="7"/>
      <c r="L13" s="7"/>
      <c r="M13" s="230"/>
      <c r="N13" s="7"/>
      <c r="O13" s="7"/>
      <c r="P13" s="28"/>
      <c r="Q13" s="28"/>
    </row>
    <row r="14" spans="1:17" ht="13.5" thickBot="1">
      <c r="A14" s="22"/>
      <c r="B14" s="284" t="s">
        <v>43</v>
      </c>
      <c r="C14" s="281" t="s">
        <v>88</v>
      </c>
      <c r="D14" s="281" t="s">
        <v>95</v>
      </c>
      <c r="E14" s="267" t="s">
        <v>10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6"/>
      <c r="P14" s="258" t="s">
        <v>33</v>
      </c>
      <c r="Q14" s="288" t="s">
        <v>34</v>
      </c>
    </row>
    <row r="15" spans="1:17" ht="13.5" thickBot="1">
      <c r="A15" s="22"/>
      <c r="B15" s="285"/>
      <c r="C15" s="282"/>
      <c r="D15" s="282"/>
      <c r="E15" s="255" t="s">
        <v>12</v>
      </c>
      <c r="F15" s="255" t="s">
        <v>13</v>
      </c>
      <c r="G15" s="265" t="s">
        <v>14</v>
      </c>
      <c r="H15" s="266"/>
      <c r="I15" s="287" t="s">
        <v>11</v>
      </c>
      <c r="J15" s="265" t="s">
        <v>17</v>
      </c>
      <c r="K15" s="266"/>
      <c r="L15" s="9"/>
      <c r="M15" s="262" t="s">
        <v>143</v>
      </c>
      <c r="N15" s="265" t="s">
        <v>29</v>
      </c>
      <c r="O15" s="290"/>
      <c r="P15" s="259"/>
      <c r="Q15" s="289"/>
    </row>
    <row r="16" spans="1:17" ht="68.25" thickBot="1">
      <c r="A16" s="22"/>
      <c r="B16" s="285"/>
      <c r="C16" s="282"/>
      <c r="D16" s="282"/>
      <c r="E16" s="256"/>
      <c r="F16" s="256"/>
      <c r="G16" s="269" t="s">
        <v>15</v>
      </c>
      <c r="H16" s="269" t="s">
        <v>16</v>
      </c>
      <c r="I16" s="256"/>
      <c r="J16" s="271" t="s">
        <v>18</v>
      </c>
      <c r="K16" s="269" t="s">
        <v>16</v>
      </c>
      <c r="L16" s="10" t="s">
        <v>0</v>
      </c>
      <c r="M16" s="263"/>
      <c r="N16" s="11" t="s">
        <v>30</v>
      </c>
      <c r="O16" s="30" t="s">
        <v>32</v>
      </c>
      <c r="P16" s="259"/>
      <c r="Q16" s="289"/>
    </row>
    <row r="17" spans="1:17" ht="23.25" thickBot="1">
      <c r="A17" s="22"/>
      <c r="B17" s="286"/>
      <c r="C17" s="283"/>
      <c r="D17" s="283"/>
      <c r="E17" s="257"/>
      <c r="F17" s="257"/>
      <c r="G17" s="270"/>
      <c r="H17" s="257"/>
      <c r="I17" s="257"/>
      <c r="J17" s="272"/>
      <c r="K17" s="257"/>
      <c r="L17" s="12"/>
      <c r="M17" s="264"/>
      <c r="N17" s="13" t="s">
        <v>31</v>
      </c>
      <c r="O17" s="14" t="s">
        <v>31</v>
      </c>
      <c r="P17" s="260"/>
      <c r="Q17" s="98" t="s">
        <v>35</v>
      </c>
    </row>
    <row r="18" spans="1:17">
      <c r="A18" s="22"/>
      <c r="B18" s="21">
        <v>1</v>
      </c>
      <c r="C18" s="25">
        <v>2</v>
      </c>
      <c r="D18" s="25">
        <v>3</v>
      </c>
      <c r="E18" s="16">
        <v>4</v>
      </c>
      <c r="F18" s="15">
        <v>5</v>
      </c>
      <c r="G18" s="15">
        <v>6</v>
      </c>
      <c r="H18" s="15">
        <v>7</v>
      </c>
      <c r="I18" s="15">
        <v>8</v>
      </c>
      <c r="J18" s="17">
        <v>9</v>
      </c>
      <c r="K18" s="15">
        <v>10</v>
      </c>
      <c r="L18" s="15"/>
      <c r="M18" s="231">
        <v>11</v>
      </c>
      <c r="N18" s="16">
        <v>12</v>
      </c>
      <c r="O18" s="16">
        <v>13</v>
      </c>
      <c r="P18" s="18">
        <v>14</v>
      </c>
      <c r="Q18" s="99">
        <v>15</v>
      </c>
    </row>
    <row r="19" spans="1:17" ht="19.5" customHeight="1">
      <c r="A19" s="22"/>
      <c r="B19" s="278" t="s">
        <v>404</v>
      </c>
      <c r="C19" s="279"/>
      <c r="D19" s="279"/>
      <c r="E19" s="280"/>
      <c r="F19" s="280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</row>
    <row r="20" spans="1:17" s="2" customFormat="1" ht="51">
      <c r="B20" s="53">
        <v>1</v>
      </c>
      <c r="C20" s="114" t="s">
        <v>320</v>
      </c>
      <c r="D20" s="114" t="s">
        <v>322</v>
      </c>
      <c r="E20" s="90" t="s">
        <v>235</v>
      </c>
      <c r="F20" s="90" t="s">
        <v>23</v>
      </c>
      <c r="G20" s="97">
        <v>168</v>
      </c>
      <c r="H20" s="89" t="s">
        <v>1</v>
      </c>
      <c r="I20" s="95">
        <v>56</v>
      </c>
      <c r="J20" s="115" t="s">
        <v>57</v>
      </c>
      <c r="K20" s="89" t="s">
        <v>68</v>
      </c>
      <c r="L20" s="89" t="s">
        <v>68</v>
      </c>
      <c r="M20" s="116">
        <v>4768.92</v>
      </c>
      <c r="N20" s="96">
        <v>43466</v>
      </c>
      <c r="O20" s="96" t="s">
        <v>214</v>
      </c>
      <c r="P20" s="101" t="s">
        <v>379</v>
      </c>
      <c r="Q20" s="97" t="s">
        <v>66</v>
      </c>
    </row>
    <row r="21" spans="1:17" s="2" customFormat="1" ht="76.5">
      <c r="B21" s="54">
        <f>B20+1</f>
        <v>2</v>
      </c>
      <c r="C21" s="114" t="s">
        <v>91</v>
      </c>
      <c r="D21" s="117" t="s">
        <v>94</v>
      </c>
      <c r="E21" s="90" t="s">
        <v>242</v>
      </c>
      <c r="F21" s="90" t="s">
        <v>8</v>
      </c>
      <c r="G21" s="90">
        <v>796</v>
      </c>
      <c r="H21" s="90" t="s">
        <v>9</v>
      </c>
      <c r="I21" s="95">
        <v>120</v>
      </c>
      <c r="J21" s="94" t="s">
        <v>27</v>
      </c>
      <c r="K21" s="90" t="s">
        <v>83</v>
      </c>
      <c r="L21" s="89" t="s">
        <v>83</v>
      </c>
      <c r="M21" s="95">
        <v>500</v>
      </c>
      <c r="N21" s="96">
        <v>43466</v>
      </c>
      <c r="O21" s="96" t="s">
        <v>174</v>
      </c>
      <c r="P21" s="90" t="s">
        <v>44</v>
      </c>
      <c r="Q21" s="97" t="s">
        <v>66</v>
      </c>
    </row>
    <row r="22" spans="1:17" s="2" customFormat="1" ht="89.25">
      <c r="B22" s="54">
        <f t="shared" ref="B22:B85" si="0">B21+1</f>
        <v>3</v>
      </c>
      <c r="C22" s="100" t="s">
        <v>399</v>
      </c>
      <c r="D22" s="118" t="s">
        <v>398</v>
      </c>
      <c r="E22" s="119" t="s">
        <v>436</v>
      </c>
      <c r="F22" s="120" t="s">
        <v>23</v>
      </c>
      <c r="G22" s="103">
        <f t="shared" ref="G22:G24" si="1">IF(H22="тн",168,IF(H22="шт",796,IF(H22="кг",166,IF(H22="м2",55,IF(H22="м3",113,IF(H22="п.м.",18,IF(H22="секц",840,IF(H22="компл",839,0))))))))</f>
        <v>796</v>
      </c>
      <c r="H22" s="103" t="s">
        <v>9</v>
      </c>
      <c r="I22" s="103" t="s">
        <v>2</v>
      </c>
      <c r="J22" s="108" t="s">
        <v>252</v>
      </c>
      <c r="K22" s="106" t="s">
        <v>22</v>
      </c>
      <c r="L22" s="90" t="s">
        <v>45</v>
      </c>
      <c r="M22" s="107">
        <v>855</v>
      </c>
      <c r="N22" s="108" t="s">
        <v>430</v>
      </c>
      <c r="O22" s="108" t="s">
        <v>214</v>
      </c>
      <c r="P22" s="101" t="s">
        <v>382</v>
      </c>
      <c r="Q22" s="109" t="s">
        <v>79</v>
      </c>
    </row>
    <row r="23" spans="1:17" s="2" customFormat="1" ht="89.25">
      <c r="B23" s="54">
        <f t="shared" si="0"/>
        <v>4</v>
      </c>
      <c r="C23" s="100" t="s">
        <v>399</v>
      </c>
      <c r="D23" s="118" t="s">
        <v>398</v>
      </c>
      <c r="E23" s="119" t="s">
        <v>437</v>
      </c>
      <c r="F23" s="120" t="s">
        <v>23</v>
      </c>
      <c r="G23" s="103">
        <f t="shared" si="1"/>
        <v>796</v>
      </c>
      <c r="H23" s="103" t="s">
        <v>9</v>
      </c>
      <c r="I23" s="103" t="s">
        <v>2</v>
      </c>
      <c r="J23" s="108" t="s">
        <v>252</v>
      </c>
      <c r="K23" s="106" t="s">
        <v>22</v>
      </c>
      <c r="L23" s="90"/>
      <c r="M23" s="107">
        <v>2665</v>
      </c>
      <c r="N23" s="108" t="s">
        <v>430</v>
      </c>
      <c r="O23" s="108" t="s">
        <v>214</v>
      </c>
      <c r="P23" s="101" t="s">
        <v>382</v>
      </c>
      <c r="Q23" s="109" t="s">
        <v>79</v>
      </c>
    </row>
    <row r="24" spans="1:17" s="2" customFormat="1" ht="76.5">
      <c r="B24" s="54">
        <f t="shared" si="0"/>
        <v>5</v>
      </c>
      <c r="C24" s="100" t="s">
        <v>399</v>
      </c>
      <c r="D24" s="118" t="s">
        <v>398</v>
      </c>
      <c r="E24" s="119" t="s">
        <v>438</v>
      </c>
      <c r="F24" s="120" t="s">
        <v>23</v>
      </c>
      <c r="G24" s="103">
        <f t="shared" si="1"/>
        <v>796</v>
      </c>
      <c r="H24" s="103" t="s">
        <v>9</v>
      </c>
      <c r="I24" s="103" t="s">
        <v>2</v>
      </c>
      <c r="J24" s="108" t="s">
        <v>252</v>
      </c>
      <c r="K24" s="106" t="s">
        <v>22</v>
      </c>
      <c r="L24" s="90"/>
      <c r="M24" s="107">
        <v>1300.3</v>
      </c>
      <c r="N24" s="108" t="s">
        <v>430</v>
      </c>
      <c r="O24" s="108" t="s">
        <v>214</v>
      </c>
      <c r="P24" s="101" t="s">
        <v>382</v>
      </c>
      <c r="Q24" s="109" t="s">
        <v>79</v>
      </c>
    </row>
    <row r="25" spans="1:17" s="2" customFormat="1" ht="102">
      <c r="B25" s="54">
        <f t="shared" si="0"/>
        <v>6</v>
      </c>
      <c r="C25" s="121" t="s">
        <v>97</v>
      </c>
      <c r="D25" s="117" t="s">
        <v>98</v>
      </c>
      <c r="E25" s="122" t="s">
        <v>253</v>
      </c>
      <c r="F25" s="90" t="s">
        <v>89</v>
      </c>
      <c r="G25" s="123">
        <v>796</v>
      </c>
      <c r="H25" s="123" t="s">
        <v>9</v>
      </c>
      <c r="I25" s="95">
        <v>32</v>
      </c>
      <c r="J25" s="124" t="s">
        <v>176</v>
      </c>
      <c r="K25" s="125" t="s">
        <v>175</v>
      </c>
      <c r="L25" s="90" t="s">
        <v>45</v>
      </c>
      <c r="M25" s="95">
        <v>427.1</v>
      </c>
      <c r="N25" s="126">
        <v>43466</v>
      </c>
      <c r="O25" s="126" t="s">
        <v>214</v>
      </c>
      <c r="P25" s="89" t="s">
        <v>382</v>
      </c>
      <c r="Q25" s="127" t="s">
        <v>79</v>
      </c>
    </row>
    <row r="26" spans="1:17" ht="63.75">
      <c r="B26" s="54">
        <f t="shared" si="0"/>
        <v>7</v>
      </c>
      <c r="C26" s="121" t="s">
        <v>109</v>
      </c>
      <c r="D26" s="117" t="s">
        <v>110</v>
      </c>
      <c r="E26" s="101" t="s">
        <v>273</v>
      </c>
      <c r="F26" s="101" t="s">
        <v>23</v>
      </c>
      <c r="G26" s="128">
        <f t="shared" ref="G26:G28" si="2">IF(H26="тн",168,IF(H26="шт",796,IF(H26="кг",166,IF(H26="м2",55,IF(H26="м3",113,IF(H26="п.м.",18,IF(H26="секц",840,IF(H26="компл",839,0))))))))</f>
        <v>796</v>
      </c>
      <c r="H26" s="128" t="s">
        <v>9</v>
      </c>
      <c r="I26" s="104">
        <v>18</v>
      </c>
      <c r="J26" s="108" t="s">
        <v>65</v>
      </c>
      <c r="K26" s="101" t="s">
        <v>274</v>
      </c>
      <c r="L26" s="90" t="s">
        <v>274</v>
      </c>
      <c r="M26" s="104">
        <v>2220</v>
      </c>
      <c r="N26" s="96">
        <v>43466</v>
      </c>
      <c r="O26" s="96" t="s">
        <v>186</v>
      </c>
      <c r="P26" s="90" t="s">
        <v>380</v>
      </c>
      <c r="Q26" s="97" t="s">
        <v>66</v>
      </c>
    </row>
    <row r="27" spans="1:17" ht="63.75">
      <c r="B27" s="54">
        <f t="shared" si="0"/>
        <v>8</v>
      </c>
      <c r="C27" s="121" t="s">
        <v>109</v>
      </c>
      <c r="D27" s="117" t="s">
        <v>110</v>
      </c>
      <c r="E27" s="101" t="s">
        <v>275</v>
      </c>
      <c r="F27" s="101" t="s">
        <v>23</v>
      </c>
      <c r="G27" s="128">
        <f t="shared" si="2"/>
        <v>796</v>
      </c>
      <c r="H27" s="128" t="s">
        <v>9</v>
      </c>
      <c r="I27" s="104">
        <v>6</v>
      </c>
      <c r="J27" s="108" t="s">
        <v>329</v>
      </c>
      <c r="K27" s="101" t="s">
        <v>276</v>
      </c>
      <c r="L27" s="90" t="s">
        <v>276</v>
      </c>
      <c r="M27" s="104">
        <v>780</v>
      </c>
      <c r="N27" s="96">
        <v>43466</v>
      </c>
      <c r="O27" s="96" t="s">
        <v>186</v>
      </c>
      <c r="P27" s="90" t="s">
        <v>380</v>
      </c>
      <c r="Q27" s="97" t="s">
        <v>66</v>
      </c>
    </row>
    <row r="28" spans="1:17" ht="89.25">
      <c r="B28" s="54">
        <f t="shared" si="0"/>
        <v>9</v>
      </c>
      <c r="C28" s="121" t="s">
        <v>109</v>
      </c>
      <c r="D28" s="117" t="s">
        <v>110</v>
      </c>
      <c r="E28" s="101" t="s">
        <v>440</v>
      </c>
      <c r="F28" s="101" t="s">
        <v>23</v>
      </c>
      <c r="G28" s="128">
        <f t="shared" si="2"/>
        <v>796</v>
      </c>
      <c r="H28" s="128" t="s">
        <v>9</v>
      </c>
      <c r="I28" s="104">
        <v>7</v>
      </c>
      <c r="J28" s="108" t="s">
        <v>27</v>
      </c>
      <c r="K28" s="101" t="s">
        <v>441</v>
      </c>
      <c r="L28" s="90" t="s">
        <v>277</v>
      </c>
      <c r="M28" s="104">
        <v>966</v>
      </c>
      <c r="N28" s="96">
        <v>43466</v>
      </c>
      <c r="O28" s="96" t="s">
        <v>186</v>
      </c>
      <c r="P28" s="90" t="s">
        <v>380</v>
      </c>
      <c r="Q28" s="97" t="s">
        <v>66</v>
      </c>
    </row>
    <row r="29" spans="1:17" ht="89.25">
      <c r="B29" s="54">
        <f t="shared" si="0"/>
        <v>10</v>
      </c>
      <c r="C29" s="121" t="s">
        <v>109</v>
      </c>
      <c r="D29" s="117" t="s">
        <v>110</v>
      </c>
      <c r="E29" s="90" t="s">
        <v>280</v>
      </c>
      <c r="F29" s="90" t="s">
        <v>23</v>
      </c>
      <c r="G29" s="97">
        <v>796</v>
      </c>
      <c r="H29" s="97" t="s">
        <v>9</v>
      </c>
      <c r="I29" s="95">
        <v>2</v>
      </c>
      <c r="J29" s="94" t="s">
        <v>65</v>
      </c>
      <c r="K29" s="90" t="s">
        <v>187</v>
      </c>
      <c r="L29" s="90" t="s">
        <v>187</v>
      </c>
      <c r="M29" s="95">
        <v>264</v>
      </c>
      <c r="N29" s="96">
        <v>43466</v>
      </c>
      <c r="O29" s="96" t="s">
        <v>174</v>
      </c>
      <c r="P29" s="90" t="s">
        <v>44</v>
      </c>
      <c r="Q29" s="97" t="s">
        <v>66</v>
      </c>
    </row>
    <row r="30" spans="1:17" ht="318.75">
      <c r="B30" s="54">
        <f t="shared" si="0"/>
        <v>11</v>
      </c>
      <c r="C30" s="117" t="s">
        <v>332</v>
      </c>
      <c r="D30" s="117" t="s">
        <v>333</v>
      </c>
      <c r="E30" s="90" t="s">
        <v>281</v>
      </c>
      <c r="F30" s="89" t="s">
        <v>188</v>
      </c>
      <c r="G30" s="129">
        <v>796</v>
      </c>
      <c r="H30" s="89" t="s">
        <v>9</v>
      </c>
      <c r="I30" s="130">
        <v>64</v>
      </c>
      <c r="J30" s="94" t="s">
        <v>27</v>
      </c>
      <c r="K30" s="90" t="s">
        <v>45</v>
      </c>
      <c r="L30" s="90" t="s">
        <v>45</v>
      </c>
      <c r="M30" s="131">
        <v>6289.77</v>
      </c>
      <c r="N30" s="96">
        <v>43466</v>
      </c>
      <c r="O30" s="96" t="s">
        <v>174</v>
      </c>
      <c r="P30" s="90" t="s">
        <v>384</v>
      </c>
      <c r="Q30" s="97" t="s">
        <v>79</v>
      </c>
    </row>
    <row r="31" spans="1:17" ht="38.25">
      <c r="B31" s="54">
        <f t="shared" si="0"/>
        <v>12</v>
      </c>
      <c r="C31" s="117" t="s">
        <v>200</v>
      </c>
      <c r="D31" s="121" t="s">
        <v>201</v>
      </c>
      <c r="E31" s="90" t="s">
        <v>292</v>
      </c>
      <c r="F31" s="89" t="s">
        <v>23</v>
      </c>
      <c r="G31" s="129">
        <v>796</v>
      </c>
      <c r="H31" s="89" t="s">
        <v>85</v>
      </c>
      <c r="I31" s="132">
        <v>1</v>
      </c>
      <c r="J31" s="94" t="s">
        <v>27</v>
      </c>
      <c r="K31" s="90" t="s">
        <v>45</v>
      </c>
      <c r="L31" s="90" t="s">
        <v>45</v>
      </c>
      <c r="M31" s="131">
        <v>1115.25</v>
      </c>
      <c r="N31" s="96">
        <v>43466</v>
      </c>
      <c r="O31" s="96" t="s">
        <v>174</v>
      </c>
      <c r="P31" s="90" t="s">
        <v>382</v>
      </c>
      <c r="Q31" s="97" t="s">
        <v>79</v>
      </c>
    </row>
    <row r="32" spans="1:17" s="2" customFormat="1" ht="51">
      <c r="B32" s="54">
        <f t="shared" si="0"/>
        <v>13</v>
      </c>
      <c r="C32" s="117" t="s">
        <v>335</v>
      </c>
      <c r="D32" s="121" t="s">
        <v>173</v>
      </c>
      <c r="E32" s="101" t="s">
        <v>421</v>
      </c>
      <c r="F32" s="90" t="s">
        <v>77</v>
      </c>
      <c r="G32" s="129">
        <v>796</v>
      </c>
      <c r="H32" s="90" t="s">
        <v>9</v>
      </c>
      <c r="I32" s="95" t="s">
        <v>2</v>
      </c>
      <c r="J32" s="94">
        <v>30401</v>
      </c>
      <c r="K32" s="90" t="s">
        <v>22</v>
      </c>
      <c r="L32" s="90" t="s">
        <v>48</v>
      </c>
      <c r="M32" s="133">
        <v>1900</v>
      </c>
      <c r="N32" s="96">
        <v>43466</v>
      </c>
      <c r="O32" s="96" t="s">
        <v>174</v>
      </c>
      <c r="P32" s="90" t="s">
        <v>382</v>
      </c>
      <c r="Q32" s="97" t="s">
        <v>79</v>
      </c>
    </row>
    <row r="33" spans="2:17" s="2" customFormat="1" ht="63.75">
      <c r="B33" s="54">
        <f t="shared" si="0"/>
        <v>14</v>
      </c>
      <c r="C33" s="117" t="s">
        <v>335</v>
      </c>
      <c r="D33" s="134" t="s">
        <v>172</v>
      </c>
      <c r="E33" s="101" t="s">
        <v>422</v>
      </c>
      <c r="F33" s="90" t="s">
        <v>141</v>
      </c>
      <c r="G33" s="129">
        <v>796</v>
      </c>
      <c r="H33" s="90" t="s">
        <v>9</v>
      </c>
      <c r="I33" s="133" t="s">
        <v>2</v>
      </c>
      <c r="J33" s="94">
        <v>30401</v>
      </c>
      <c r="K33" s="90" t="s">
        <v>22</v>
      </c>
      <c r="L33" s="90" t="s">
        <v>21</v>
      </c>
      <c r="M33" s="135">
        <v>3500</v>
      </c>
      <c r="N33" s="96">
        <v>43466</v>
      </c>
      <c r="O33" s="96" t="s">
        <v>174</v>
      </c>
      <c r="P33" s="90" t="s">
        <v>382</v>
      </c>
      <c r="Q33" s="97" t="s">
        <v>79</v>
      </c>
    </row>
    <row r="34" spans="2:17" ht="76.5">
      <c r="B34" s="54">
        <f t="shared" si="0"/>
        <v>15</v>
      </c>
      <c r="C34" s="117" t="s">
        <v>335</v>
      </c>
      <c r="D34" s="134" t="s">
        <v>173</v>
      </c>
      <c r="E34" s="101" t="s">
        <v>423</v>
      </c>
      <c r="F34" s="90" t="s">
        <v>78</v>
      </c>
      <c r="G34" s="129">
        <v>796</v>
      </c>
      <c r="H34" s="90" t="s">
        <v>9</v>
      </c>
      <c r="I34" s="95" t="s">
        <v>2</v>
      </c>
      <c r="J34" s="94">
        <v>30401</v>
      </c>
      <c r="K34" s="90" t="s">
        <v>22</v>
      </c>
      <c r="L34" s="90" t="s">
        <v>21</v>
      </c>
      <c r="M34" s="133">
        <v>6700</v>
      </c>
      <c r="N34" s="96">
        <v>43466</v>
      </c>
      <c r="O34" s="96" t="s">
        <v>174</v>
      </c>
      <c r="P34" s="90" t="s">
        <v>382</v>
      </c>
      <c r="Q34" s="97" t="s">
        <v>79</v>
      </c>
    </row>
    <row r="35" spans="2:17" ht="76.5">
      <c r="B35" s="54">
        <f t="shared" si="0"/>
        <v>16</v>
      </c>
      <c r="C35" s="117" t="s">
        <v>335</v>
      </c>
      <c r="D35" s="134" t="s">
        <v>173</v>
      </c>
      <c r="E35" s="101" t="s">
        <v>424</v>
      </c>
      <c r="F35" s="90" t="s">
        <v>80</v>
      </c>
      <c r="G35" s="129">
        <v>796</v>
      </c>
      <c r="H35" s="90" t="s">
        <v>9</v>
      </c>
      <c r="I35" s="95" t="s">
        <v>2</v>
      </c>
      <c r="J35" s="94">
        <v>30401</v>
      </c>
      <c r="K35" s="90" t="s">
        <v>22</v>
      </c>
      <c r="L35" s="90" t="s">
        <v>21</v>
      </c>
      <c r="M35" s="133">
        <v>1300</v>
      </c>
      <c r="N35" s="96">
        <v>43466</v>
      </c>
      <c r="O35" s="96" t="s">
        <v>174</v>
      </c>
      <c r="P35" s="90" t="s">
        <v>382</v>
      </c>
      <c r="Q35" s="97" t="s">
        <v>79</v>
      </c>
    </row>
    <row r="36" spans="2:17" ht="51">
      <c r="B36" s="54">
        <f t="shared" si="0"/>
        <v>17</v>
      </c>
      <c r="C36" s="117" t="s">
        <v>335</v>
      </c>
      <c r="D36" s="134" t="s">
        <v>173</v>
      </c>
      <c r="E36" s="101" t="s">
        <v>425</v>
      </c>
      <c r="F36" s="90" t="s">
        <v>194</v>
      </c>
      <c r="G36" s="129">
        <v>796</v>
      </c>
      <c r="H36" s="90" t="s">
        <v>9</v>
      </c>
      <c r="I36" s="95" t="s">
        <v>2</v>
      </c>
      <c r="J36" s="94">
        <v>30401</v>
      </c>
      <c r="K36" s="90" t="s">
        <v>22</v>
      </c>
      <c r="L36" s="90" t="s">
        <v>21</v>
      </c>
      <c r="M36" s="133">
        <v>400</v>
      </c>
      <c r="N36" s="96">
        <v>43466</v>
      </c>
      <c r="O36" s="96" t="s">
        <v>174</v>
      </c>
      <c r="P36" s="90" t="s">
        <v>382</v>
      </c>
      <c r="Q36" s="97" t="s">
        <v>79</v>
      </c>
    </row>
    <row r="37" spans="2:17" ht="38.25">
      <c r="B37" s="54">
        <f t="shared" si="0"/>
        <v>18</v>
      </c>
      <c r="C37" s="117" t="s">
        <v>202</v>
      </c>
      <c r="D37" s="134" t="s">
        <v>202</v>
      </c>
      <c r="E37" s="90" t="s">
        <v>303</v>
      </c>
      <c r="F37" s="90" t="s">
        <v>23</v>
      </c>
      <c r="G37" s="129">
        <v>796</v>
      </c>
      <c r="H37" s="90" t="s">
        <v>9</v>
      </c>
      <c r="I37" s="95" t="s">
        <v>2</v>
      </c>
      <c r="J37" s="94">
        <v>30401</v>
      </c>
      <c r="K37" s="90" t="s">
        <v>22</v>
      </c>
      <c r="L37" s="90" t="s">
        <v>21</v>
      </c>
      <c r="M37" s="133">
        <v>1000</v>
      </c>
      <c r="N37" s="96">
        <v>43466</v>
      </c>
      <c r="O37" s="96" t="s">
        <v>174</v>
      </c>
      <c r="P37" s="90" t="s">
        <v>382</v>
      </c>
      <c r="Q37" s="97" t="s">
        <v>79</v>
      </c>
    </row>
    <row r="38" spans="2:17" s="19" customFormat="1" ht="51">
      <c r="B38" s="54">
        <f t="shared" si="0"/>
        <v>19</v>
      </c>
      <c r="C38" s="117" t="s">
        <v>129</v>
      </c>
      <c r="D38" s="121" t="s">
        <v>129</v>
      </c>
      <c r="E38" s="89" t="s">
        <v>304</v>
      </c>
      <c r="F38" s="89" t="s">
        <v>81</v>
      </c>
      <c r="G38" s="136">
        <v>166</v>
      </c>
      <c r="H38" s="89" t="s">
        <v>63</v>
      </c>
      <c r="I38" s="133" t="s">
        <v>2</v>
      </c>
      <c r="J38" s="94">
        <v>30401</v>
      </c>
      <c r="K38" s="90" t="s">
        <v>22</v>
      </c>
      <c r="L38" s="90" t="s">
        <v>21</v>
      </c>
      <c r="M38" s="95">
        <v>2500</v>
      </c>
      <c r="N38" s="137">
        <v>43466</v>
      </c>
      <c r="O38" s="137" t="s">
        <v>174</v>
      </c>
      <c r="P38" s="90" t="s">
        <v>382</v>
      </c>
      <c r="Q38" s="97" t="s">
        <v>79</v>
      </c>
    </row>
    <row r="39" spans="2:17" s="19" customFormat="1" ht="63.75">
      <c r="B39" s="54">
        <f t="shared" si="0"/>
        <v>20</v>
      </c>
      <c r="C39" s="117" t="s">
        <v>335</v>
      </c>
      <c r="D39" s="121" t="s">
        <v>173</v>
      </c>
      <c r="E39" s="101" t="s">
        <v>426</v>
      </c>
      <c r="F39" s="90" t="s">
        <v>23</v>
      </c>
      <c r="G39" s="129">
        <v>796</v>
      </c>
      <c r="H39" s="90" t="s">
        <v>9</v>
      </c>
      <c r="I39" s="95" t="s">
        <v>2</v>
      </c>
      <c r="J39" s="94">
        <v>30401</v>
      </c>
      <c r="K39" s="90" t="s">
        <v>22</v>
      </c>
      <c r="L39" s="90" t="s">
        <v>21</v>
      </c>
      <c r="M39" s="95">
        <v>1600</v>
      </c>
      <c r="N39" s="137">
        <v>43466</v>
      </c>
      <c r="O39" s="137" t="s">
        <v>174</v>
      </c>
      <c r="P39" s="90" t="s">
        <v>382</v>
      </c>
      <c r="Q39" s="97" t="s">
        <v>79</v>
      </c>
    </row>
    <row r="40" spans="2:17" s="19" customFormat="1" ht="25.5">
      <c r="B40" s="54">
        <f t="shared" si="0"/>
        <v>21</v>
      </c>
      <c r="C40" s="121" t="s">
        <v>180</v>
      </c>
      <c r="D40" s="121" t="s">
        <v>208</v>
      </c>
      <c r="E40" s="90" t="s">
        <v>305</v>
      </c>
      <c r="F40" s="90" t="s">
        <v>23</v>
      </c>
      <c r="G40" s="129">
        <v>796</v>
      </c>
      <c r="H40" s="90" t="s">
        <v>9</v>
      </c>
      <c r="I40" s="95" t="s">
        <v>2</v>
      </c>
      <c r="J40" s="94" t="s">
        <v>54</v>
      </c>
      <c r="K40" s="125" t="s">
        <v>22</v>
      </c>
      <c r="L40" s="125" t="s">
        <v>22</v>
      </c>
      <c r="M40" s="95">
        <v>4500</v>
      </c>
      <c r="N40" s="137">
        <v>43466</v>
      </c>
      <c r="O40" s="137" t="s">
        <v>174</v>
      </c>
      <c r="P40" s="90" t="s">
        <v>382</v>
      </c>
      <c r="Q40" s="138" t="s">
        <v>79</v>
      </c>
    </row>
    <row r="41" spans="2:17" s="19" customFormat="1" ht="38.25">
      <c r="B41" s="54">
        <f t="shared" si="0"/>
        <v>22</v>
      </c>
      <c r="C41" s="139" t="s">
        <v>452</v>
      </c>
      <c r="D41" s="139" t="s">
        <v>133</v>
      </c>
      <c r="E41" s="101" t="s">
        <v>453</v>
      </c>
      <c r="F41" s="101" t="s">
        <v>23</v>
      </c>
      <c r="G41" s="140">
        <f t="shared" ref="G41" si="3">IF(H41="тн",168,IF(H41="шт",796,IF(H41="кг",166,IF(H41="м2",55,IF(H41="м3",113,IF(H41="п.м.",18,IF(H41="секц",840,IF(H41="компл",839,0))))))))</f>
        <v>796</v>
      </c>
      <c r="H41" s="101" t="s">
        <v>9</v>
      </c>
      <c r="I41" s="104">
        <v>1</v>
      </c>
      <c r="J41" s="108" t="s">
        <v>54</v>
      </c>
      <c r="K41" s="106" t="s">
        <v>22</v>
      </c>
      <c r="L41" s="125"/>
      <c r="M41" s="141">
        <v>128.75</v>
      </c>
      <c r="N41" s="142">
        <v>43466</v>
      </c>
      <c r="O41" s="108" t="s">
        <v>232</v>
      </c>
      <c r="P41" s="143" t="s">
        <v>44</v>
      </c>
      <c r="Q41" s="109" t="s">
        <v>66</v>
      </c>
    </row>
    <row r="42" spans="2:17" s="19" customFormat="1" ht="63.75">
      <c r="B42" s="54">
        <f t="shared" si="0"/>
        <v>23</v>
      </c>
      <c r="C42" s="117" t="s">
        <v>119</v>
      </c>
      <c r="D42" s="117" t="s">
        <v>120</v>
      </c>
      <c r="E42" s="89" t="s">
        <v>386</v>
      </c>
      <c r="F42" s="89" t="s">
        <v>23</v>
      </c>
      <c r="G42" s="136">
        <v>796</v>
      </c>
      <c r="H42" s="89" t="s">
        <v>9</v>
      </c>
      <c r="I42" s="144" t="s">
        <v>7</v>
      </c>
      <c r="J42" s="94" t="s">
        <v>54</v>
      </c>
      <c r="K42" s="90" t="s">
        <v>22</v>
      </c>
      <c r="L42" s="90" t="s">
        <v>22</v>
      </c>
      <c r="M42" s="95">
        <v>400</v>
      </c>
      <c r="N42" s="137">
        <v>43466</v>
      </c>
      <c r="O42" s="137" t="s">
        <v>174</v>
      </c>
      <c r="P42" s="90" t="s">
        <v>44</v>
      </c>
      <c r="Q42" s="90" t="s">
        <v>66</v>
      </c>
    </row>
    <row r="43" spans="2:17" ht="63.75">
      <c r="B43" s="54">
        <f t="shared" si="0"/>
        <v>24</v>
      </c>
      <c r="C43" s="117" t="s">
        <v>119</v>
      </c>
      <c r="D43" s="117" t="s">
        <v>120</v>
      </c>
      <c r="E43" s="90" t="s">
        <v>387</v>
      </c>
      <c r="F43" s="90" t="s">
        <v>23</v>
      </c>
      <c r="G43" s="129">
        <v>796</v>
      </c>
      <c r="H43" s="90" t="s">
        <v>9</v>
      </c>
      <c r="I43" s="132" t="s">
        <v>7</v>
      </c>
      <c r="J43" s="94" t="s">
        <v>54</v>
      </c>
      <c r="K43" s="90" t="s">
        <v>22</v>
      </c>
      <c r="L43" s="90" t="s">
        <v>22</v>
      </c>
      <c r="M43" s="133">
        <v>400</v>
      </c>
      <c r="N43" s="96">
        <v>43466</v>
      </c>
      <c r="O43" s="96" t="s">
        <v>174</v>
      </c>
      <c r="P43" s="90" t="s">
        <v>44</v>
      </c>
      <c r="Q43" s="90" t="s">
        <v>66</v>
      </c>
    </row>
    <row r="44" spans="2:17" ht="89.25">
      <c r="B44" s="54">
        <f t="shared" si="0"/>
        <v>25</v>
      </c>
      <c r="C44" s="117" t="s">
        <v>119</v>
      </c>
      <c r="D44" s="117" t="s">
        <v>120</v>
      </c>
      <c r="E44" s="90" t="s">
        <v>385</v>
      </c>
      <c r="F44" s="90" t="s">
        <v>23</v>
      </c>
      <c r="G44" s="129">
        <v>796</v>
      </c>
      <c r="H44" s="90" t="s">
        <v>9</v>
      </c>
      <c r="I44" s="132" t="s">
        <v>7</v>
      </c>
      <c r="J44" s="94" t="s">
        <v>54</v>
      </c>
      <c r="K44" s="90" t="s">
        <v>22</v>
      </c>
      <c r="L44" s="90" t="s">
        <v>22</v>
      </c>
      <c r="M44" s="133">
        <v>800</v>
      </c>
      <c r="N44" s="96">
        <v>43466</v>
      </c>
      <c r="O44" s="96" t="s">
        <v>174</v>
      </c>
      <c r="P44" s="90" t="s">
        <v>44</v>
      </c>
      <c r="Q44" s="90" t="s">
        <v>66</v>
      </c>
    </row>
    <row r="45" spans="2:17" ht="60">
      <c r="B45" s="54">
        <f t="shared" si="0"/>
        <v>26</v>
      </c>
      <c r="C45" s="117" t="s">
        <v>336</v>
      </c>
      <c r="D45" s="121" t="s">
        <v>337</v>
      </c>
      <c r="E45" s="90" t="s">
        <v>306</v>
      </c>
      <c r="F45" s="90" t="s">
        <v>23</v>
      </c>
      <c r="G45" s="129">
        <v>796</v>
      </c>
      <c r="H45" s="90" t="s">
        <v>9</v>
      </c>
      <c r="I45" s="95" t="s">
        <v>2</v>
      </c>
      <c r="J45" s="94" t="s">
        <v>54</v>
      </c>
      <c r="K45" s="90" t="s">
        <v>22</v>
      </c>
      <c r="L45" s="90" t="s">
        <v>21</v>
      </c>
      <c r="M45" s="133">
        <v>2000</v>
      </c>
      <c r="N45" s="96">
        <v>43466</v>
      </c>
      <c r="O45" s="96" t="s">
        <v>174</v>
      </c>
      <c r="P45" s="90" t="s">
        <v>382</v>
      </c>
      <c r="Q45" s="97" t="s">
        <v>79</v>
      </c>
    </row>
    <row r="46" spans="2:17" s="2" customFormat="1" ht="38.25">
      <c r="B46" s="54">
        <f t="shared" si="0"/>
        <v>27</v>
      </c>
      <c r="C46" s="121" t="s">
        <v>338</v>
      </c>
      <c r="D46" s="121" t="s">
        <v>338</v>
      </c>
      <c r="E46" s="90" t="s">
        <v>309</v>
      </c>
      <c r="F46" s="145"/>
      <c r="G46" s="123">
        <v>797</v>
      </c>
      <c r="H46" s="95" t="s">
        <v>9</v>
      </c>
      <c r="I46" s="123" t="s">
        <v>2</v>
      </c>
      <c r="J46" s="94" t="s">
        <v>216</v>
      </c>
      <c r="K46" s="125" t="s">
        <v>22</v>
      </c>
      <c r="L46" s="90" t="s">
        <v>45</v>
      </c>
      <c r="M46" s="133">
        <v>500</v>
      </c>
      <c r="N46" s="96">
        <v>43466</v>
      </c>
      <c r="O46" s="96" t="s">
        <v>174</v>
      </c>
      <c r="P46" s="90" t="s">
        <v>382</v>
      </c>
      <c r="Q46" s="138" t="s">
        <v>79</v>
      </c>
    </row>
    <row r="47" spans="2:17" ht="36">
      <c r="B47" s="54">
        <f t="shared" si="0"/>
        <v>28</v>
      </c>
      <c r="C47" s="121" t="s">
        <v>339</v>
      </c>
      <c r="D47" s="121" t="s">
        <v>341</v>
      </c>
      <c r="E47" s="90" t="s">
        <v>310</v>
      </c>
      <c r="F47" s="90" t="s">
        <v>23</v>
      </c>
      <c r="G47" s="129">
        <v>796</v>
      </c>
      <c r="H47" s="90" t="s">
        <v>9</v>
      </c>
      <c r="I47" s="95" t="s">
        <v>2</v>
      </c>
      <c r="J47" s="94" t="s">
        <v>54</v>
      </c>
      <c r="K47" s="125" t="s">
        <v>22</v>
      </c>
      <c r="L47" s="125" t="s">
        <v>22</v>
      </c>
      <c r="M47" s="95">
        <v>360</v>
      </c>
      <c r="N47" s="137">
        <v>43466</v>
      </c>
      <c r="O47" s="137" t="s">
        <v>174</v>
      </c>
      <c r="P47" s="90" t="s">
        <v>382</v>
      </c>
      <c r="Q47" s="138" t="s">
        <v>79</v>
      </c>
    </row>
    <row r="48" spans="2:17" s="2" customFormat="1" ht="38.25">
      <c r="B48" s="54">
        <f t="shared" si="0"/>
        <v>29</v>
      </c>
      <c r="C48" s="117" t="s">
        <v>150</v>
      </c>
      <c r="D48" s="117" t="s">
        <v>121</v>
      </c>
      <c r="E48" s="90" t="s">
        <v>409</v>
      </c>
      <c r="F48" s="90" t="s">
        <v>82</v>
      </c>
      <c r="G48" s="129">
        <v>168</v>
      </c>
      <c r="H48" s="90" t="s">
        <v>1</v>
      </c>
      <c r="I48" s="130">
        <v>650</v>
      </c>
      <c r="J48" s="94" t="s">
        <v>25</v>
      </c>
      <c r="K48" s="90" t="s">
        <v>60</v>
      </c>
      <c r="L48" s="90" t="s">
        <v>60</v>
      </c>
      <c r="M48" s="131">
        <v>850</v>
      </c>
      <c r="N48" s="96">
        <v>43466</v>
      </c>
      <c r="O48" s="96" t="s">
        <v>174</v>
      </c>
      <c r="P48" s="90" t="s">
        <v>44</v>
      </c>
      <c r="Q48" s="97" t="s">
        <v>66</v>
      </c>
    </row>
    <row r="49" spans="2:17" s="2" customFormat="1" ht="76.5" collapsed="1">
      <c r="B49" s="54">
        <f t="shared" si="0"/>
        <v>30</v>
      </c>
      <c r="C49" s="117" t="s">
        <v>342</v>
      </c>
      <c r="D49" s="117" t="s">
        <v>343</v>
      </c>
      <c r="E49" s="90" t="s">
        <v>365</v>
      </c>
      <c r="F49" s="90" t="s">
        <v>76</v>
      </c>
      <c r="G49" s="97">
        <v>796</v>
      </c>
      <c r="H49" s="97" t="s">
        <v>9</v>
      </c>
      <c r="I49" s="133">
        <v>3</v>
      </c>
      <c r="J49" s="146" t="s">
        <v>330</v>
      </c>
      <c r="K49" s="125" t="s">
        <v>211</v>
      </c>
      <c r="L49" s="125" t="s">
        <v>211</v>
      </c>
      <c r="M49" s="133">
        <v>2190</v>
      </c>
      <c r="N49" s="96">
        <v>43466</v>
      </c>
      <c r="O49" s="96" t="s">
        <v>174</v>
      </c>
      <c r="P49" s="90" t="s">
        <v>44</v>
      </c>
      <c r="Q49" s="90" t="s">
        <v>66</v>
      </c>
    </row>
    <row r="50" spans="2:17" s="2" customFormat="1" ht="89.25" collapsed="1">
      <c r="B50" s="54">
        <f t="shared" si="0"/>
        <v>31</v>
      </c>
      <c r="C50" s="117" t="s">
        <v>342</v>
      </c>
      <c r="D50" s="117" t="s">
        <v>343</v>
      </c>
      <c r="E50" s="90" t="s">
        <v>366</v>
      </c>
      <c r="F50" s="90" t="s">
        <v>76</v>
      </c>
      <c r="G50" s="97">
        <v>796</v>
      </c>
      <c r="H50" s="97" t="s">
        <v>9</v>
      </c>
      <c r="I50" s="95">
        <v>3</v>
      </c>
      <c r="J50" s="94" t="s">
        <v>314</v>
      </c>
      <c r="K50" s="90" t="s">
        <v>313</v>
      </c>
      <c r="L50" s="90" t="s">
        <v>313</v>
      </c>
      <c r="M50" s="95">
        <v>7615.15</v>
      </c>
      <c r="N50" s="96">
        <v>43466</v>
      </c>
      <c r="O50" s="96" t="s">
        <v>174</v>
      </c>
      <c r="P50" s="90" t="s">
        <v>44</v>
      </c>
      <c r="Q50" s="90" t="s">
        <v>66</v>
      </c>
    </row>
    <row r="51" spans="2:17" s="2" customFormat="1" ht="63.75">
      <c r="B51" s="54">
        <f t="shared" si="0"/>
        <v>32</v>
      </c>
      <c r="C51" s="117">
        <v>36</v>
      </c>
      <c r="D51" s="147">
        <v>36</v>
      </c>
      <c r="E51" s="90" t="s">
        <v>230</v>
      </c>
      <c r="F51" s="97" t="s">
        <v>71</v>
      </c>
      <c r="G51" s="148">
        <v>114</v>
      </c>
      <c r="H51" s="97" t="s">
        <v>204</v>
      </c>
      <c r="I51" s="95">
        <v>98567</v>
      </c>
      <c r="J51" s="149">
        <v>30219551</v>
      </c>
      <c r="K51" s="90" t="s">
        <v>219</v>
      </c>
      <c r="L51" s="90" t="s">
        <v>219</v>
      </c>
      <c r="M51" s="95">
        <v>5581.2</v>
      </c>
      <c r="N51" s="96">
        <v>43466</v>
      </c>
      <c r="O51" s="96" t="s">
        <v>174</v>
      </c>
      <c r="P51" s="90" t="s">
        <v>44</v>
      </c>
      <c r="Q51" s="90" t="s">
        <v>66</v>
      </c>
    </row>
    <row r="52" spans="2:17" ht="76.5">
      <c r="B52" s="54">
        <f t="shared" si="0"/>
        <v>33</v>
      </c>
      <c r="C52" s="88" t="s">
        <v>122</v>
      </c>
      <c r="D52" s="88" t="s">
        <v>152</v>
      </c>
      <c r="E52" s="89" t="s">
        <v>410</v>
      </c>
      <c r="F52" s="90" t="s">
        <v>23</v>
      </c>
      <c r="G52" s="91">
        <v>796</v>
      </c>
      <c r="H52" s="92" t="s">
        <v>9</v>
      </c>
      <c r="I52" s="93">
        <v>8</v>
      </c>
      <c r="J52" s="94" t="s">
        <v>54</v>
      </c>
      <c r="K52" s="90" t="s">
        <v>22</v>
      </c>
      <c r="L52" s="90" t="s">
        <v>22</v>
      </c>
      <c r="M52" s="95">
        <v>230</v>
      </c>
      <c r="N52" s="96">
        <v>43466</v>
      </c>
      <c r="O52" s="96">
        <v>43862</v>
      </c>
      <c r="P52" s="90" t="s">
        <v>44</v>
      </c>
      <c r="Q52" s="97" t="s">
        <v>66</v>
      </c>
    </row>
    <row r="53" spans="2:17" ht="25.5">
      <c r="B53" s="54">
        <f t="shared" si="0"/>
        <v>34</v>
      </c>
      <c r="C53" s="139" t="s">
        <v>196</v>
      </c>
      <c r="D53" s="150" t="s">
        <v>196</v>
      </c>
      <c r="E53" s="101" t="s">
        <v>427</v>
      </c>
      <c r="F53" s="101" t="s">
        <v>23</v>
      </c>
      <c r="G53" s="111">
        <f t="shared" ref="G53:G56" si="4">IF(H53="тн",168,IF(H53="шт",796,IF(H53="кг",166,IF(H53="м2",55,IF(H53="м3",113,IF(H53="п.м.",18,IF(H53="секц",840,IF(H53="компл",839,0))))))))</f>
        <v>796</v>
      </c>
      <c r="H53" s="101" t="s">
        <v>9</v>
      </c>
      <c r="I53" s="104">
        <v>1</v>
      </c>
      <c r="J53" s="108" t="s">
        <v>54</v>
      </c>
      <c r="K53" s="101" t="s">
        <v>22</v>
      </c>
      <c r="L53" s="90"/>
      <c r="M53" s="95">
        <v>1500</v>
      </c>
      <c r="N53" s="142">
        <v>43466</v>
      </c>
      <c r="O53" s="108" t="s">
        <v>428</v>
      </c>
      <c r="P53" s="101" t="s">
        <v>382</v>
      </c>
      <c r="Q53" s="109" t="s">
        <v>79</v>
      </c>
    </row>
    <row r="54" spans="2:17" ht="76.5">
      <c r="B54" s="54">
        <f t="shared" si="0"/>
        <v>35</v>
      </c>
      <c r="C54" s="108" t="s">
        <v>432</v>
      </c>
      <c r="D54" s="110" t="s">
        <v>433</v>
      </c>
      <c r="E54" s="101" t="s">
        <v>434</v>
      </c>
      <c r="F54" s="101" t="s">
        <v>23</v>
      </c>
      <c r="G54" s="111">
        <f t="shared" si="4"/>
        <v>796</v>
      </c>
      <c r="H54" s="101" t="s">
        <v>9</v>
      </c>
      <c r="I54" s="112">
        <v>1</v>
      </c>
      <c r="J54" s="108" t="s">
        <v>54</v>
      </c>
      <c r="K54" s="101" t="s">
        <v>22</v>
      </c>
      <c r="L54" s="90"/>
      <c r="M54" s="95">
        <v>160000</v>
      </c>
      <c r="N54" s="113" t="s">
        <v>430</v>
      </c>
      <c r="O54" s="108" t="s">
        <v>435</v>
      </c>
      <c r="P54" s="101" t="s">
        <v>44</v>
      </c>
      <c r="Q54" s="101" t="s">
        <v>66</v>
      </c>
    </row>
    <row r="55" spans="2:17" ht="76.5">
      <c r="B55" s="54">
        <f t="shared" si="0"/>
        <v>36</v>
      </c>
      <c r="C55" s="100">
        <v>74</v>
      </c>
      <c r="D55" s="118">
        <v>74</v>
      </c>
      <c r="E55" s="109" t="s">
        <v>444</v>
      </c>
      <c r="F55" s="101" t="s">
        <v>23</v>
      </c>
      <c r="G55" s="151">
        <f t="shared" si="4"/>
        <v>796</v>
      </c>
      <c r="H55" s="128" t="s">
        <v>9</v>
      </c>
      <c r="I55" s="104">
        <v>1</v>
      </c>
      <c r="J55" s="108" t="s">
        <v>54</v>
      </c>
      <c r="K55" s="106" t="s">
        <v>22</v>
      </c>
      <c r="L55" s="90"/>
      <c r="M55" s="95">
        <v>1440</v>
      </c>
      <c r="N55" s="113" t="s">
        <v>430</v>
      </c>
      <c r="O55" s="108" t="s">
        <v>435</v>
      </c>
      <c r="P55" s="101" t="s">
        <v>44</v>
      </c>
      <c r="Q55" s="101" t="s">
        <v>66</v>
      </c>
    </row>
    <row r="56" spans="2:17" ht="51">
      <c r="B56" s="54">
        <f t="shared" si="0"/>
        <v>37</v>
      </c>
      <c r="C56" s="139" t="s">
        <v>445</v>
      </c>
      <c r="D56" s="100" t="s">
        <v>446</v>
      </c>
      <c r="E56" s="101" t="s">
        <v>447</v>
      </c>
      <c r="F56" s="101" t="s">
        <v>23</v>
      </c>
      <c r="G56" s="140">
        <f t="shared" si="4"/>
        <v>796</v>
      </c>
      <c r="H56" s="101" t="s">
        <v>9</v>
      </c>
      <c r="I56" s="104">
        <v>1</v>
      </c>
      <c r="J56" s="108" t="s">
        <v>54</v>
      </c>
      <c r="K56" s="106" t="s">
        <v>22</v>
      </c>
      <c r="L56" s="90"/>
      <c r="M56" s="141">
        <v>1408.29</v>
      </c>
      <c r="N56" s="142">
        <v>43466</v>
      </c>
      <c r="O56" s="108" t="s">
        <v>435</v>
      </c>
      <c r="P56" s="143" t="s">
        <v>44</v>
      </c>
      <c r="Q56" s="109" t="s">
        <v>66</v>
      </c>
    </row>
    <row r="57" spans="2:17" ht="51">
      <c r="B57" s="54">
        <f t="shared" si="0"/>
        <v>38</v>
      </c>
      <c r="C57" s="152" t="s">
        <v>122</v>
      </c>
      <c r="D57" s="153" t="s">
        <v>152</v>
      </c>
      <c r="E57" s="101" t="s">
        <v>448</v>
      </c>
      <c r="F57" s="101" t="s">
        <v>23</v>
      </c>
      <c r="G57" s="111">
        <v>796</v>
      </c>
      <c r="H57" s="154" t="s">
        <v>9</v>
      </c>
      <c r="I57" s="155" t="s">
        <v>2</v>
      </c>
      <c r="J57" s="108" t="s">
        <v>54</v>
      </c>
      <c r="K57" s="101" t="s">
        <v>22</v>
      </c>
      <c r="L57" s="90"/>
      <c r="M57" s="104">
        <v>180</v>
      </c>
      <c r="N57" s="142">
        <v>43466</v>
      </c>
      <c r="O57" s="142">
        <v>43525</v>
      </c>
      <c r="P57" s="101" t="s">
        <v>382</v>
      </c>
      <c r="Q57" s="128" t="s">
        <v>79</v>
      </c>
    </row>
    <row r="58" spans="2:17" ht="51">
      <c r="B58" s="54">
        <f t="shared" si="0"/>
        <v>39</v>
      </c>
      <c r="C58" s="100" t="s">
        <v>93</v>
      </c>
      <c r="D58" s="100" t="s">
        <v>388</v>
      </c>
      <c r="E58" s="101" t="s">
        <v>468</v>
      </c>
      <c r="F58" s="101" t="s">
        <v>23</v>
      </c>
      <c r="G58" s="156">
        <f t="shared" ref="G58" si="5">IF(H58="тн",168,IF(H58="шт",796,IF(H58="кг",166,IF(H58="м2",55,IF(H58="м3",113,IF(H58="п.м.",18,IF(H58="секц",840,IF(H58="компл",839,0))))))))</f>
        <v>796</v>
      </c>
      <c r="H58" s="101" t="s">
        <v>9</v>
      </c>
      <c r="I58" s="157">
        <v>25</v>
      </c>
      <c r="J58" s="108" t="s">
        <v>331</v>
      </c>
      <c r="K58" s="119" t="s">
        <v>464</v>
      </c>
      <c r="L58" s="90"/>
      <c r="M58" s="104" t="s">
        <v>469</v>
      </c>
      <c r="N58" s="113" t="s">
        <v>430</v>
      </c>
      <c r="O58" s="108" t="s">
        <v>174</v>
      </c>
      <c r="P58" s="101" t="s">
        <v>44</v>
      </c>
      <c r="Q58" s="101" t="s">
        <v>66</v>
      </c>
    </row>
    <row r="59" spans="2:17" ht="51">
      <c r="B59" s="54">
        <f t="shared" si="0"/>
        <v>40</v>
      </c>
      <c r="C59" s="162" t="s">
        <v>454</v>
      </c>
      <c r="D59" s="162" t="s">
        <v>470</v>
      </c>
      <c r="E59" s="101" t="s">
        <v>471</v>
      </c>
      <c r="F59" s="143" t="s">
        <v>23</v>
      </c>
      <c r="G59" s="128">
        <v>168</v>
      </c>
      <c r="H59" s="143" t="s">
        <v>1</v>
      </c>
      <c r="I59" s="104">
        <v>6060</v>
      </c>
      <c r="J59" s="160" t="s">
        <v>27</v>
      </c>
      <c r="K59" s="143" t="s">
        <v>45</v>
      </c>
      <c r="L59" s="90"/>
      <c r="M59" s="104">
        <v>612346.31999999995</v>
      </c>
      <c r="N59" s="108" t="s">
        <v>428</v>
      </c>
      <c r="O59" s="108" t="s">
        <v>174</v>
      </c>
      <c r="P59" s="101" t="s">
        <v>380</v>
      </c>
      <c r="Q59" s="101" t="s">
        <v>66</v>
      </c>
    </row>
    <row r="60" spans="2:17" ht="25.5">
      <c r="B60" s="54">
        <f t="shared" si="0"/>
        <v>41</v>
      </c>
      <c r="C60" s="139" t="s">
        <v>338</v>
      </c>
      <c r="D60" s="150" t="s">
        <v>338</v>
      </c>
      <c r="E60" s="101" t="s">
        <v>472</v>
      </c>
      <c r="F60" s="164" t="s">
        <v>23</v>
      </c>
      <c r="G60" s="103">
        <v>797</v>
      </c>
      <c r="H60" s="104" t="s">
        <v>9</v>
      </c>
      <c r="I60" s="103" t="s">
        <v>2</v>
      </c>
      <c r="J60" s="108" t="s">
        <v>216</v>
      </c>
      <c r="K60" s="106" t="s">
        <v>22</v>
      </c>
      <c r="L60" s="90"/>
      <c r="M60" s="141">
        <v>500</v>
      </c>
      <c r="N60" s="108" t="s">
        <v>428</v>
      </c>
      <c r="O60" s="108" t="s">
        <v>174</v>
      </c>
      <c r="P60" s="101" t="s">
        <v>382</v>
      </c>
      <c r="Q60" s="109" t="s">
        <v>79</v>
      </c>
    </row>
    <row r="61" spans="2:17" ht="63.75">
      <c r="B61" s="54">
        <f t="shared" si="0"/>
        <v>42</v>
      </c>
      <c r="C61" s="100" t="s">
        <v>106</v>
      </c>
      <c r="D61" s="118" t="s">
        <v>358</v>
      </c>
      <c r="E61" s="101" t="s">
        <v>462</v>
      </c>
      <c r="F61" s="101" t="s">
        <v>23</v>
      </c>
      <c r="G61" s="156">
        <f t="shared" ref="G61" si="6">IF(H61="тн",168,IF(H61="шт",796,IF(H61="кг",166,IF(H61="м2",55,IF(H61="м3",113,IF(H61="п.м.",18,IF(H61="секц",840,IF(H61="компл",839,0))))))))</f>
        <v>796</v>
      </c>
      <c r="H61" s="101" t="s">
        <v>9</v>
      </c>
      <c r="I61" s="157">
        <v>1</v>
      </c>
      <c r="J61" s="158" t="s">
        <v>54</v>
      </c>
      <c r="K61" s="101" t="s">
        <v>22</v>
      </c>
      <c r="L61" s="90"/>
      <c r="M61" s="104">
        <v>3788.13</v>
      </c>
      <c r="N61" s="108" t="s">
        <v>428</v>
      </c>
      <c r="O61" s="110" t="s">
        <v>192</v>
      </c>
      <c r="P61" s="101" t="s">
        <v>44</v>
      </c>
      <c r="Q61" s="128" t="s">
        <v>66</v>
      </c>
    </row>
    <row r="62" spans="2:17" ht="114.75">
      <c r="B62" s="54">
        <f t="shared" si="0"/>
        <v>43</v>
      </c>
      <c r="C62" s="100" t="s">
        <v>457</v>
      </c>
      <c r="D62" s="100" t="s">
        <v>458</v>
      </c>
      <c r="E62" s="101" t="s">
        <v>459</v>
      </c>
      <c r="F62" s="120" t="s">
        <v>460</v>
      </c>
      <c r="G62" s="128">
        <f t="shared" ref="G62" si="7">IF(H62="тн",168,IF(H62="шт",796,IF(H62="кг",166,IF(H62="м2",55,IF(H62="м3",113,IF(H62="п.м.",18,IF(H62="секц",840,IF(H62="компл",839,0))))))))</f>
        <v>796</v>
      </c>
      <c r="H62" s="103" t="s">
        <v>9</v>
      </c>
      <c r="I62" s="165">
        <v>1</v>
      </c>
      <c r="J62" s="108" t="s">
        <v>3</v>
      </c>
      <c r="K62" s="101" t="s">
        <v>46</v>
      </c>
      <c r="L62" s="90"/>
      <c r="M62" s="104">
        <v>1795</v>
      </c>
      <c r="N62" s="108" t="s">
        <v>428</v>
      </c>
      <c r="O62" s="108" t="s">
        <v>217</v>
      </c>
      <c r="P62" s="101" t="s">
        <v>380</v>
      </c>
      <c r="Q62" s="128" t="s">
        <v>66</v>
      </c>
    </row>
    <row r="63" spans="2:17" ht="51">
      <c r="B63" s="54">
        <f t="shared" si="0"/>
        <v>44</v>
      </c>
      <c r="C63" s="159" t="s">
        <v>454</v>
      </c>
      <c r="D63" s="159" t="s">
        <v>455</v>
      </c>
      <c r="E63" s="101" t="s">
        <v>456</v>
      </c>
      <c r="F63" s="101" t="s">
        <v>23</v>
      </c>
      <c r="G63" s="128">
        <v>168</v>
      </c>
      <c r="H63" s="143" t="s">
        <v>1</v>
      </c>
      <c r="I63" s="104">
        <v>25000</v>
      </c>
      <c r="J63" s="160" t="s">
        <v>27</v>
      </c>
      <c r="K63" s="143" t="s">
        <v>45</v>
      </c>
      <c r="L63" s="90"/>
      <c r="M63" s="161">
        <v>372500</v>
      </c>
      <c r="N63" s="108" t="s">
        <v>428</v>
      </c>
      <c r="O63" s="108" t="s">
        <v>435</v>
      </c>
      <c r="P63" s="101" t="s">
        <v>380</v>
      </c>
      <c r="Q63" s="128" t="s">
        <v>66</v>
      </c>
    </row>
    <row r="64" spans="2:17" ht="25.5">
      <c r="B64" s="54">
        <f t="shared" si="0"/>
        <v>45</v>
      </c>
      <c r="C64" s="162" t="s">
        <v>320</v>
      </c>
      <c r="D64" s="162" t="s">
        <v>323</v>
      </c>
      <c r="E64" s="101" t="s">
        <v>236</v>
      </c>
      <c r="F64" s="143" t="s">
        <v>237</v>
      </c>
      <c r="G64" s="128">
        <f>IF(H64="тн",168,IF(H64="шт",796,IF(H64="кг",166,IF(H64="м2",55,IF(H64="м3",113,IF(H64="п.м.",18,IF(H64="секц",840,IF(H64="компл",839,0))))))))</f>
        <v>168</v>
      </c>
      <c r="H64" s="143" t="s">
        <v>1</v>
      </c>
      <c r="I64" s="104">
        <v>32</v>
      </c>
      <c r="J64" s="160" t="s">
        <v>54</v>
      </c>
      <c r="K64" s="143" t="s">
        <v>22</v>
      </c>
      <c r="L64" s="90"/>
      <c r="M64" s="104">
        <v>2880</v>
      </c>
      <c r="N64" s="108" t="s">
        <v>428</v>
      </c>
      <c r="O64" s="108" t="s">
        <v>232</v>
      </c>
      <c r="P64" s="101" t="s">
        <v>379</v>
      </c>
      <c r="Q64" s="101" t="s">
        <v>66</v>
      </c>
    </row>
    <row r="65" spans="2:18" ht="38.25">
      <c r="B65" s="54">
        <f t="shared" si="0"/>
        <v>46</v>
      </c>
      <c r="C65" s="121" t="s">
        <v>205</v>
      </c>
      <c r="D65" s="117" t="s">
        <v>206</v>
      </c>
      <c r="E65" s="90" t="s">
        <v>372</v>
      </c>
      <c r="F65" s="90" t="s">
        <v>23</v>
      </c>
      <c r="G65" s="97">
        <v>168</v>
      </c>
      <c r="H65" s="97" t="s">
        <v>1</v>
      </c>
      <c r="I65" s="95">
        <v>90.92</v>
      </c>
      <c r="J65" s="94" t="s">
        <v>27</v>
      </c>
      <c r="K65" s="90" t="s">
        <v>45</v>
      </c>
      <c r="L65" s="90" t="s">
        <v>45</v>
      </c>
      <c r="M65" s="95">
        <v>350</v>
      </c>
      <c r="N65" s="96">
        <v>43497</v>
      </c>
      <c r="O65" s="96">
        <v>43800</v>
      </c>
      <c r="P65" s="90" t="s">
        <v>44</v>
      </c>
      <c r="Q65" s="97" t="s">
        <v>66</v>
      </c>
    </row>
    <row r="66" spans="2:18" ht="102">
      <c r="B66" s="54">
        <f t="shared" si="0"/>
        <v>47</v>
      </c>
      <c r="C66" s="139" t="s">
        <v>109</v>
      </c>
      <c r="D66" s="100" t="s">
        <v>110</v>
      </c>
      <c r="E66" s="101" t="s">
        <v>442</v>
      </c>
      <c r="F66" s="101" t="s">
        <v>23</v>
      </c>
      <c r="G66" s="128">
        <f>IF(H66="тн",168,IF(H66="шт",796,IF(H66="кг",166,IF(H66="м2",55,IF(H66="м3",113,IF(H66="п.м.",18,IF(H66="секц",840,IF(H66="компл",839,0))))))))</f>
        <v>796</v>
      </c>
      <c r="H66" s="128" t="s">
        <v>9</v>
      </c>
      <c r="I66" s="104">
        <v>10</v>
      </c>
      <c r="J66" s="108" t="s">
        <v>27</v>
      </c>
      <c r="K66" s="101" t="s">
        <v>45</v>
      </c>
      <c r="L66" s="90" t="s">
        <v>45</v>
      </c>
      <c r="M66" s="104">
        <v>1318.06</v>
      </c>
      <c r="N66" s="96">
        <v>43497</v>
      </c>
      <c r="O66" s="96" t="s">
        <v>174</v>
      </c>
      <c r="P66" s="90" t="s">
        <v>44</v>
      </c>
      <c r="Q66" s="97" t="s">
        <v>66</v>
      </c>
    </row>
    <row r="67" spans="2:18" ht="114.75">
      <c r="B67" s="54">
        <f t="shared" si="0"/>
        <v>48</v>
      </c>
      <c r="C67" s="139" t="s">
        <v>109</v>
      </c>
      <c r="D67" s="100" t="s">
        <v>110</v>
      </c>
      <c r="E67" s="101" t="s">
        <v>443</v>
      </c>
      <c r="F67" s="101" t="s">
        <v>23</v>
      </c>
      <c r="G67" s="128">
        <f>IF(H67="тн",168,IF(H67="шт",796,IF(H67="кг",166,IF(H67="м2",55,IF(H67="м3",113,IF(H67="п.м.",18,IF(H67="секц",840,IF(H67="компл",839,0))))))))</f>
        <v>796</v>
      </c>
      <c r="H67" s="128" t="s">
        <v>9</v>
      </c>
      <c r="I67" s="104">
        <v>10</v>
      </c>
      <c r="J67" s="108" t="s">
        <v>27</v>
      </c>
      <c r="K67" s="101" t="s">
        <v>45</v>
      </c>
      <c r="L67" s="90"/>
      <c r="M67" s="104">
        <v>994.56</v>
      </c>
      <c r="N67" s="96">
        <v>43497</v>
      </c>
      <c r="O67" s="96" t="s">
        <v>174</v>
      </c>
      <c r="P67" s="90" t="s">
        <v>44</v>
      </c>
      <c r="Q67" s="97" t="s">
        <v>66</v>
      </c>
    </row>
    <row r="68" spans="2:18" ht="51">
      <c r="B68" s="54">
        <f t="shared" si="0"/>
        <v>49</v>
      </c>
      <c r="C68" s="162" t="s">
        <v>321</v>
      </c>
      <c r="D68" s="100" t="s">
        <v>324</v>
      </c>
      <c r="E68" s="101" t="s">
        <v>473</v>
      </c>
      <c r="F68" s="101" t="s">
        <v>474</v>
      </c>
      <c r="G68" s="101">
        <v>112</v>
      </c>
      <c r="H68" s="101" t="s">
        <v>75</v>
      </c>
      <c r="I68" s="104">
        <v>14212</v>
      </c>
      <c r="J68" s="105" t="s">
        <v>176</v>
      </c>
      <c r="K68" s="106" t="s">
        <v>175</v>
      </c>
      <c r="L68" s="95" t="s">
        <v>49</v>
      </c>
      <c r="M68" s="104">
        <v>2629.22</v>
      </c>
      <c r="N68" s="108" t="s">
        <v>428</v>
      </c>
      <c r="O68" s="108" t="s">
        <v>192</v>
      </c>
      <c r="P68" s="101" t="s">
        <v>382</v>
      </c>
      <c r="Q68" s="128" t="s">
        <v>79</v>
      </c>
    </row>
    <row r="69" spans="2:18" s="2" customFormat="1" ht="51">
      <c r="B69" s="54">
        <f t="shared" si="0"/>
        <v>50</v>
      </c>
      <c r="C69" s="162" t="s">
        <v>321</v>
      </c>
      <c r="D69" s="100" t="s">
        <v>324</v>
      </c>
      <c r="E69" s="101" t="s">
        <v>475</v>
      </c>
      <c r="F69" s="101" t="s">
        <v>476</v>
      </c>
      <c r="G69" s="101">
        <v>112</v>
      </c>
      <c r="H69" s="101" t="s">
        <v>75</v>
      </c>
      <c r="I69" s="104">
        <v>4180</v>
      </c>
      <c r="J69" s="108" t="s">
        <v>54</v>
      </c>
      <c r="K69" s="101" t="s">
        <v>22</v>
      </c>
      <c r="L69" s="166" t="s">
        <v>142</v>
      </c>
      <c r="M69" s="104">
        <v>710.6</v>
      </c>
      <c r="N69" s="108" t="s">
        <v>428</v>
      </c>
      <c r="O69" s="108" t="s">
        <v>192</v>
      </c>
      <c r="P69" s="101" t="s">
        <v>382</v>
      </c>
      <c r="Q69" s="128" t="s">
        <v>79</v>
      </c>
    </row>
    <row r="70" spans="2:18" s="2" customFormat="1" ht="38.25">
      <c r="B70" s="54">
        <f t="shared" si="0"/>
        <v>51</v>
      </c>
      <c r="C70" s="121" t="s">
        <v>400</v>
      </c>
      <c r="D70" s="134" t="s">
        <v>392</v>
      </c>
      <c r="E70" s="90" t="s">
        <v>255</v>
      </c>
      <c r="F70" s="148" t="s">
        <v>23</v>
      </c>
      <c r="G70" s="129">
        <v>796</v>
      </c>
      <c r="H70" s="97" t="s">
        <v>9</v>
      </c>
      <c r="I70" s="95" t="s">
        <v>2</v>
      </c>
      <c r="J70" s="124" t="s">
        <v>54</v>
      </c>
      <c r="K70" s="106" t="s">
        <v>175</v>
      </c>
      <c r="L70" s="166" t="s">
        <v>45</v>
      </c>
      <c r="M70" s="95">
        <v>7006.8</v>
      </c>
      <c r="N70" s="96">
        <v>43497</v>
      </c>
      <c r="O70" s="96">
        <v>43586</v>
      </c>
      <c r="P70" s="90" t="s">
        <v>382</v>
      </c>
      <c r="Q70" s="90" t="s">
        <v>79</v>
      </c>
    </row>
    <row r="71" spans="2:18" s="2" customFormat="1" ht="25.5">
      <c r="B71" s="54">
        <f t="shared" si="0"/>
        <v>52</v>
      </c>
      <c r="C71" s="139" t="s">
        <v>400</v>
      </c>
      <c r="D71" s="139" t="s">
        <v>392</v>
      </c>
      <c r="E71" s="143" t="s">
        <v>254</v>
      </c>
      <c r="F71" s="143" t="s">
        <v>23</v>
      </c>
      <c r="G71" s="167">
        <f t="shared" ref="G71:G72" si="8">IF(H71="тн",168,IF(H71="шт",796,IF(H71="кг",166,IF(H71="м2",55,IF(H71="м3",113,IF(H71="п.м.",18,IF(H71="секц",840,IF(H71="компл",839,0))))))))</f>
        <v>796</v>
      </c>
      <c r="H71" s="168" t="s">
        <v>9</v>
      </c>
      <c r="I71" s="107" t="s">
        <v>2</v>
      </c>
      <c r="J71" s="108" t="s">
        <v>176</v>
      </c>
      <c r="K71" s="106" t="s">
        <v>175</v>
      </c>
      <c r="L71" s="166"/>
      <c r="M71" s="104">
        <v>1616.9</v>
      </c>
      <c r="N71" s="169" t="s">
        <v>428</v>
      </c>
      <c r="O71" s="169" t="s">
        <v>192</v>
      </c>
      <c r="P71" s="101" t="s">
        <v>382</v>
      </c>
      <c r="Q71" s="101" t="s">
        <v>79</v>
      </c>
    </row>
    <row r="72" spans="2:18" s="2" customFormat="1" ht="51">
      <c r="B72" s="54">
        <f t="shared" si="0"/>
        <v>53</v>
      </c>
      <c r="C72" s="139" t="s">
        <v>477</v>
      </c>
      <c r="D72" s="150" t="s">
        <v>478</v>
      </c>
      <c r="E72" s="109" t="s">
        <v>479</v>
      </c>
      <c r="F72" s="101" t="s">
        <v>23</v>
      </c>
      <c r="G72" s="111">
        <f t="shared" si="8"/>
        <v>796</v>
      </c>
      <c r="H72" s="101" t="s">
        <v>9</v>
      </c>
      <c r="I72" s="104" t="s">
        <v>2</v>
      </c>
      <c r="J72" s="108" t="s">
        <v>176</v>
      </c>
      <c r="K72" s="101" t="s">
        <v>175</v>
      </c>
      <c r="L72" s="90" t="s">
        <v>45</v>
      </c>
      <c r="M72" s="179">
        <v>509</v>
      </c>
      <c r="N72" s="108" t="s">
        <v>428</v>
      </c>
      <c r="O72" s="108" t="s">
        <v>192</v>
      </c>
      <c r="P72" s="101" t="s">
        <v>382</v>
      </c>
      <c r="Q72" s="128" t="s">
        <v>79</v>
      </c>
      <c r="R72" s="170"/>
    </row>
    <row r="73" spans="2:18" s="2" customFormat="1" ht="51">
      <c r="B73" s="54">
        <f t="shared" si="0"/>
        <v>54</v>
      </c>
      <c r="C73" s="180" t="s">
        <v>480</v>
      </c>
      <c r="D73" s="180" t="s">
        <v>480</v>
      </c>
      <c r="E73" s="101" t="s">
        <v>481</v>
      </c>
      <c r="F73" s="120" t="s">
        <v>28</v>
      </c>
      <c r="G73" s="128">
        <v>796</v>
      </c>
      <c r="H73" s="101" t="s">
        <v>9</v>
      </c>
      <c r="I73" s="165" t="s">
        <v>2</v>
      </c>
      <c r="J73" s="108" t="s">
        <v>176</v>
      </c>
      <c r="K73" s="181" t="s">
        <v>175</v>
      </c>
      <c r="L73" s="90"/>
      <c r="M73" s="104">
        <v>450.05</v>
      </c>
      <c r="N73" s="108" t="s">
        <v>428</v>
      </c>
      <c r="O73" s="108" t="s">
        <v>192</v>
      </c>
      <c r="P73" s="101" t="s">
        <v>382</v>
      </c>
      <c r="Q73" s="128" t="s">
        <v>79</v>
      </c>
    </row>
    <row r="74" spans="2:18" s="2" customFormat="1" ht="51">
      <c r="B74" s="54">
        <f t="shared" si="0"/>
        <v>55</v>
      </c>
      <c r="C74" s="139" t="s">
        <v>484</v>
      </c>
      <c r="D74" s="118" t="s">
        <v>485</v>
      </c>
      <c r="E74" s="101" t="s">
        <v>486</v>
      </c>
      <c r="F74" s="120" t="s">
        <v>28</v>
      </c>
      <c r="G74" s="128">
        <v>796</v>
      </c>
      <c r="H74" s="101" t="s">
        <v>9</v>
      </c>
      <c r="I74" s="165" t="s">
        <v>2</v>
      </c>
      <c r="J74" s="108" t="s">
        <v>176</v>
      </c>
      <c r="K74" s="181" t="s">
        <v>175</v>
      </c>
      <c r="L74" s="90"/>
      <c r="M74" s="104">
        <v>571.5</v>
      </c>
      <c r="N74" s="108" t="s">
        <v>428</v>
      </c>
      <c r="O74" s="108" t="s">
        <v>192</v>
      </c>
      <c r="P74" s="101" t="s">
        <v>382</v>
      </c>
      <c r="Q74" s="128" t="s">
        <v>79</v>
      </c>
    </row>
    <row r="75" spans="2:18" s="2" customFormat="1" ht="51">
      <c r="B75" s="54">
        <f t="shared" si="0"/>
        <v>56</v>
      </c>
      <c r="C75" s="139" t="s">
        <v>487</v>
      </c>
      <c r="D75" s="118" t="s">
        <v>488</v>
      </c>
      <c r="E75" s="101" t="s">
        <v>489</v>
      </c>
      <c r="F75" s="120" t="s">
        <v>28</v>
      </c>
      <c r="G75" s="128">
        <v>796</v>
      </c>
      <c r="H75" s="101" t="s">
        <v>9</v>
      </c>
      <c r="I75" s="165" t="s">
        <v>2</v>
      </c>
      <c r="J75" s="108" t="s">
        <v>176</v>
      </c>
      <c r="K75" s="181" t="s">
        <v>175</v>
      </c>
      <c r="L75" s="90"/>
      <c r="M75" s="104">
        <v>429.98</v>
      </c>
      <c r="N75" s="108" t="s">
        <v>428</v>
      </c>
      <c r="O75" s="108" t="s">
        <v>192</v>
      </c>
      <c r="P75" s="101" t="s">
        <v>382</v>
      </c>
      <c r="Q75" s="128" t="s">
        <v>79</v>
      </c>
    </row>
    <row r="76" spans="2:18" s="2" customFormat="1" ht="51">
      <c r="B76" s="54">
        <f t="shared" si="0"/>
        <v>57</v>
      </c>
      <c r="C76" s="139" t="s">
        <v>490</v>
      </c>
      <c r="D76" s="118" t="s">
        <v>491</v>
      </c>
      <c r="E76" s="101" t="s">
        <v>492</v>
      </c>
      <c r="F76" s="120" t="s">
        <v>28</v>
      </c>
      <c r="G76" s="128">
        <v>796</v>
      </c>
      <c r="H76" s="101" t="s">
        <v>9</v>
      </c>
      <c r="I76" s="165" t="s">
        <v>2</v>
      </c>
      <c r="J76" s="108" t="s">
        <v>176</v>
      </c>
      <c r="K76" s="181" t="s">
        <v>175</v>
      </c>
      <c r="L76" s="90"/>
      <c r="M76" s="104">
        <v>312.86</v>
      </c>
      <c r="N76" s="108" t="s">
        <v>428</v>
      </c>
      <c r="O76" s="108" t="s">
        <v>192</v>
      </c>
      <c r="P76" s="101" t="s">
        <v>382</v>
      </c>
      <c r="Q76" s="128" t="s">
        <v>79</v>
      </c>
    </row>
    <row r="77" spans="2:18" s="2" customFormat="1" ht="63.75">
      <c r="B77" s="54">
        <f t="shared" si="0"/>
        <v>58</v>
      </c>
      <c r="C77" s="139" t="s">
        <v>493</v>
      </c>
      <c r="D77" s="118" t="s">
        <v>494</v>
      </c>
      <c r="E77" s="101" t="s">
        <v>495</v>
      </c>
      <c r="F77" s="120" t="s">
        <v>28</v>
      </c>
      <c r="G77" s="128">
        <v>796</v>
      </c>
      <c r="H77" s="101" t="s">
        <v>9</v>
      </c>
      <c r="I77" s="165" t="s">
        <v>2</v>
      </c>
      <c r="J77" s="108" t="s">
        <v>176</v>
      </c>
      <c r="K77" s="181" t="s">
        <v>175</v>
      </c>
      <c r="L77" s="90"/>
      <c r="M77" s="104">
        <v>270.06</v>
      </c>
      <c r="N77" s="108" t="s">
        <v>428</v>
      </c>
      <c r="O77" s="108" t="s">
        <v>192</v>
      </c>
      <c r="P77" s="101" t="s">
        <v>382</v>
      </c>
      <c r="Q77" s="128" t="s">
        <v>79</v>
      </c>
    </row>
    <row r="78" spans="2:18" s="2" customFormat="1" ht="63.75">
      <c r="B78" s="54">
        <f t="shared" si="0"/>
        <v>59</v>
      </c>
      <c r="C78" s="139" t="s">
        <v>496</v>
      </c>
      <c r="D78" s="118" t="s">
        <v>497</v>
      </c>
      <c r="E78" s="101" t="s">
        <v>498</v>
      </c>
      <c r="F78" s="120" t="s">
        <v>28</v>
      </c>
      <c r="G78" s="128">
        <v>796</v>
      </c>
      <c r="H78" s="101" t="s">
        <v>9</v>
      </c>
      <c r="I78" s="165" t="s">
        <v>2</v>
      </c>
      <c r="J78" s="108" t="s">
        <v>176</v>
      </c>
      <c r="K78" s="181" t="s">
        <v>175</v>
      </c>
      <c r="L78" s="90"/>
      <c r="M78" s="104">
        <v>230</v>
      </c>
      <c r="N78" s="108" t="s">
        <v>428</v>
      </c>
      <c r="O78" s="108" t="s">
        <v>192</v>
      </c>
      <c r="P78" s="101" t="s">
        <v>382</v>
      </c>
      <c r="Q78" s="128" t="s">
        <v>79</v>
      </c>
    </row>
    <row r="79" spans="2:18" s="2" customFormat="1" ht="51">
      <c r="B79" s="54">
        <f t="shared" si="0"/>
        <v>60</v>
      </c>
      <c r="C79" s="139" t="s">
        <v>509</v>
      </c>
      <c r="D79" s="118" t="s">
        <v>509</v>
      </c>
      <c r="E79" s="101" t="s">
        <v>510</v>
      </c>
      <c r="F79" s="120" t="s">
        <v>28</v>
      </c>
      <c r="G79" s="128">
        <v>796</v>
      </c>
      <c r="H79" s="101" t="s">
        <v>9</v>
      </c>
      <c r="I79" s="165" t="s">
        <v>2</v>
      </c>
      <c r="J79" s="108" t="s">
        <v>176</v>
      </c>
      <c r="K79" s="181" t="s">
        <v>175</v>
      </c>
      <c r="L79" s="90"/>
      <c r="M79" s="104">
        <v>182.2</v>
      </c>
      <c r="N79" s="108" t="s">
        <v>428</v>
      </c>
      <c r="O79" s="108" t="s">
        <v>192</v>
      </c>
      <c r="P79" s="101" t="s">
        <v>382</v>
      </c>
      <c r="Q79" s="128" t="s">
        <v>79</v>
      </c>
    </row>
    <row r="80" spans="2:18" s="2" customFormat="1" ht="63.75">
      <c r="B80" s="54">
        <f t="shared" si="0"/>
        <v>61</v>
      </c>
      <c r="C80" s="139" t="s">
        <v>511</v>
      </c>
      <c r="D80" s="118" t="s">
        <v>512</v>
      </c>
      <c r="E80" s="101" t="s">
        <v>513</v>
      </c>
      <c r="F80" s="120" t="s">
        <v>28</v>
      </c>
      <c r="G80" s="128">
        <v>796</v>
      </c>
      <c r="H80" s="101" t="s">
        <v>9</v>
      </c>
      <c r="I80" s="165" t="s">
        <v>2</v>
      </c>
      <c r="J80" s="108" t="s">
        <v>176</v>
      </c>
      <c r="K80" s="181" t="s">
        <v>175</v>
      </c>
      <c r="L80" s="90"/>
      <c r="M80" s="104">
        <v>460.1</v>
      </c>
      <c r="N80" s="108" t="s">
        <v>428</v>
      </c>
      <c r="O80" s="108" t="s">
        <v>192</v>
      </c>
      <c r="P80" s="101" t="s">
        <v>382</v>
      </c>
      <c r="Q80" s="128" t="s">
        <v>79</v>
      </c>
    </row>
    <row r="81" spans="2:17" s="2" customFormat="1" ht="51">
      <c r="B81" s="54">
        <f t="shared" si="0"/>
        <v>62</v>
      </c>
      <c r="C81" s="118" t="s">
        <v>514</v>
      </c>
      <c r="D81" s="118" t="s">
        <v>515</v>
      </c>
      <c r="E81" s="101" t="s">
        <v>516</v>
      </c>
      <c r="F81" s="120" t="s">
        <v>28</v>
      </c>
      <c r="G81" s="128">
        <v>796</v>
      </c>
      <c r="H81" s="101" t="s">
        <v>9</v>
      </c>
      <c r="I81" s="165" t="s">
        <v>2</v>
      </c>
      <c r="J81" s="108" t="s">
        <v>176</v>
      </c>
      <c r="K81" s="181" t="s">
        <v>175</v>
      </c>
      <c r="L81" s="90"/>
      <c r="M81" s="104">
        <v>452.98</v>
      </c>
      <c r="N81" s="108" t="s">
        <v>428</v>
      </c>
      <c r="O81" s="108" t="s">
        <v>192</v>
      </c>
      <c r="P81" s="101" t="s">
        <v>382</v>
      </c>
      <c r="Q81" s="128" t="s">
        <v>79</v>
      </c>
    </row>
    <row r="82" spans="2:17" s="2" customFormat="1" ht="51">
      <c r="B82" s="54">
        <f t="shared" si="0"/>
        <v>63</v>
      </c>
      <c r="C82" s="139" t="s">
        <v>517</v>
      </c>
      <c r="D82" s="150" t="s">
        <v>517</v>
      </c>
      <c r="E82" s="101" t="s">
        <v>518</v>
      </c>
      <c r="F82" s="120" t="s">
        <v>28</v>
      </c>
      <c r="G82" s="128">
        <v>796</v>
      </c>
      <c r="H82" s="101" t="s">
        <v>9</v>
      </c>
      <c r="I82" s="165" t="s">
        <v>2</v>
      </c>
      <c r="J82" s="108" t="s">
        <v>176</v>
      </c>
      <c r="K82" s="181" t="s">
        <v>175</v>
      </c>
      <c r="L82" s="90"/>
      <c r="M82" s="104">
        <v>700.16</v>
      </c>
      <c r="N82" s="108" t="s">
        <v>428</v>
      </c>
      <c r="O82" s="108" t="s">
        <v>192</v>
      </c>
      <c r="P82" s="101" t="s">
        <v>382</v>
      </c>
      <c r="Q82" s="128" t="s">
        <v>79</v>
      </c>
    </row>
    <row r="83" spans="2:17" s="2" customFormat="1" ht="51">
      <c r="B83" s="54">
        <f t="shared" si="0"/>
        <v>64</v>
      </c>
      <c r="C83" s="100" t="s">
        <v>519</v>
      </c>
      <c r="D83" s="150" t="s">
        <v>520</v>
      </c>
      <c r="E83" s="101" t="s">
        <v>521</v>
      </c>
      <c r="F83" s="120" t="s">
        <v>28</v>
      </c>
      <c r="G83" s="128">
        <v>796</v>
      </c>
      <c r="H83" s="101" t="s">
        <v>9</v>
      </c>
      <c r="I83" s="165" t="s">
        <v>2</v>
      </c>
      <c r="J83" s="108" t="s">
        <v>176</v>
      </c>
      <c r="K83" s="181" t="s">
        <v>175</v>
      </c>
      <c r="L83" s="90"/>
      <c r="M83" s="104">
        <v>500.08</v>
      </c>
      <c r="N83" s="108" t="s">
        <v>428</v>
      </c>
      <c r="O83" s="108" t="s">
        <v>192</v>
      </c>
      <c r="P83" s="101" t="s">
        <v>382</v>
      </c>
      <c r="Q83" s="128" t="s">
        <v>79</v>
      </c>
    </row>
    <row r="84" spans="2:17" s="2" customFormat="1" ht="63.75">
      <c r="B84" s="54">
        <f t="shared" si="0"/>
        <v>65</v>
      </c>
      <c r="C84" s="100" t="s">
        <v>522</v>
      </c>
      <c r="D84" s="150" t="s">
        <v>523</v>
      </c>
      <c r="E84" s="101" t="s">
        <v>524</v>
      </c>
      <c r="F84" s="120" t="s">
        <v>28</v>
      </c>
      <c r="G84" s="128">
        <v>796</v>
      </c>
      <c r="H84" s="101" t="s">
        <v>9</v>
      </c>
      <c r="I84" s="165" t="s">
        <v>2</v>
      </c>
      <c r="J84" s="108" t="s">
        <v>54</v>
      </c>
      <c r="K84" s="181" t="s">
        <v>22</v>
      </c>
      <c r="L84" s="90"/>
      <c r="M84" s="104">
        <v>268.54000000000002</v>
      </c>
      <c r="N84" s="108" t="s">
        <v>428</v>
      </c>
      <c r="O84" s="108" t="s">
        <v>192</v>
      </c>
      <c r="P84" s="101" t="s">
        <v>382</v>
      </c>
      <c r="Q84" s="128" t="s">
        <v>79</v>
      </c>
    </row>
    <row r="85" spans="2:17" s="2" customFormat="1" ht="63.75">
      <c r="B85" s="54">
        <f t="shared" si="0"/>
        <v>66</v>
      </c>
      <c r="C85" s="150" t="s">
        <v>525</v>
      </c>
      <c r="D85" s="150" t="s">
        <v>525</v>
      </c>
      <c r="E85" s="101" t="s">
        <v>526</v>
      </c>
      <c r="F85" s="120" t="s">
        <v>28</v>
      </c>
      <c r="G85" s="128">
        <v>796</v>
      </c>
      <c r="H85" s="101" t="s">
        <v>9</v>
      </c>
      <c r="I85" s="165" t="s">
        <v>2</v>
      </c>
      <c r="J85" s="108" t="s">
        <v>176</v>
      </c>
      <c r="K85" s="181" t="s">
        <v>175</v>
      </c>
      <c r="L85" s="90"/>
      <c r="M85" s="104">
        <v>243.03</v>
      </c>
      <c r="N85" s="108" t="s">
        <v>428</v>
      </c>
      <c r="O85" s="108" t="s">
        <v>192</v>
      </c>
      <c r="P85" s="101" t="s">
        <v>382</v>
      </c>
      <c r="Q85" s="128" t="s">
        <v>79</v>
      </c>
    </row>
    <row r="86" spans="2:17" s="2" customFormat="1" ht="76.5">
      <c r="B86" s="54">
        <f t="shared" ref="B86:B149" si="9">B85+1</f>
        <v>67</v>
      </c>
      <c r="C86" s="139" t="s">
        <v>527</v>
      </c>
      <c r="D86" s="118" t="s">
        <v>528</v>
      </c>
      <c r="E86" s="101" t="s">
        <v>529</v>
      </c>
      <c r="F86" s="120" t="s">
        <v>28</v>
      </c>
      <c r="G86" s="128">
        <v>796</v>
      </c>
      <c r="H86" s="101" t="s">
        <v>9</v>
      </c>
      <c r="I86" s="165" t="s">
        <v>2</v>
      </c>
      <c r="J86" s="108" t="s">
        <v>176</v>
      </c>
      <c r="K86" s="181" t="s">
        <v>175</v>
      </c>
      <c r="L86" s="90"/>
      <c r="M86" s="104">
        <v>455.96</v>
      </c>
      <c r="N86" s="108" t="s">
        <v>428</v>
      </c>
      <c r="O86" s="108" t="s">
        <v>192</v>
      </c>
      <c r="P86" s="101" t="s">
        <v>382</v>
      </c>
      <c r="Q86" s="128" t="s">
        <v>79</v>
      </c>
    </row>
    <row r="87" spans="2:17" s="2" customFormat="1" ht="63.75">
      <c r="B87" s="54">
        <f t="shared" si="9"/>
        <v>68</v>
      </c>
      <c r="C87" s="139" t="s">
        <v>493</v>
      </c>
      <c r="D87" s="118" t="s">
        <v>494</v>
      </c>
      <c r="E87" s="101" t="s">
        <v>530</v>
      </c>
      <c r="F87" s="120" t="s">
        <v>28</v>
      </c>
      <c r="G87" s="128">
        <v>796</v>
      </c>
      <c r="H87" s="101" t="s">
        <v>9</v>
      </c>
      <c r="I87" s="165" t="s">
        <v>2</v>
      </c>
      <c r="J87" s="108" t="s">
        <v>176</v>
      </c>
      <c r="K87" s="181" t="s">
        <v>175</v>
      </c>
      <c r="L87" s="90"/>
      <c r="M87" s="104">
        <v>684.15</v>
      </c>
      <c r="N87" s="108" t="s">
        <v>428</v>
      </c>
      <c r="O87" s="108" t="s">
        <v>192</v>
      </c>
      <c r="P87" s="101" t="s">
        <v>382</v>
      </c>
      <c r="Q87" s="128" t="s">
        <v>79</v>
      </c>
    </row>
    <row r="88" spans="2:17" s="2" customFormat="1" ht="63.75">
      <c r="B88" s="54">
        <f t="shared" si="9"/>
        <v>69</v>
      </c>
      <c r="C88" s="139" t="s">
        <v>327</v>
      </c>
      <c r="D88" s="118" t="s">
        <v>531</v>
      </c>
      <c r="E88" s="101" t="s">
        <v>532</v>
      </c>
      <c r="F88" s="120" t="s">
        <v>28</v>
      </c>
      <c r="G88" s="128">
        <v>796</v>
      </c>
      <c r="H88" s="101" t="s">
        <v>9</v>
      </c>
      <c r="I88" s="165" t="s">
        <v>2</v>
      </c>
      <c r="J88" s="108" t="s">
        <v>54</v>
      </c>
      <c r="K88" s="181" t="s">
        <v>22</v>
      </c>
      <c r="L88" s="90"/>
      <c r="M88" s="104">
        <v>2216.1</v>
      </c>
      <c r="N88" s="108" t="s">
        <v>428</v>
      </c>
      <c r="O88" s="108" t="s">
        <v>192</v>
      </c>
      <c r="P88" s="101" t="s">
        <v>382</v>
      </c>
      <c r="Q88" s="128" t="s">
        <v>79</v>
      </c>
    </row>
    <row r="89" spans="2:17" s="2" customFormat="1" ht="38.25">
      <c r="B89" s="54">
        <f t="shared" si="9"/>
        <v>70</v>
      </c>
      <c r="C89" s="100" t="s">
        <v>527</v>
      </c>
      <c r="D89" s="100" t="s">
        <v>533</v>
      </c>
      <c r="E89" s="101" t="s">
        <v>534</v>
      </c>
      <c r="F89" s="101" t="s">
        <v>23</v>
      </c>
      <c r="G89" s="151">
        <f>IF(H89="тн",168,IF(H89="шт",796,IF(H89="кг",166,IF(H89="м2",55,IF(H89="м3",113,IF(H89="п.м.",18,IF(H89="секц",840,IF(H89="компл",839,0))))))))</f>
        <v>796</v>
      </c>
      <c r="H89" s="182" t="s">
        <v>9</v>
      </c>
      <c r="I89" s="183" t="s">
        <v>2</v>
      </c>
      <c r="J89" s="108" t="s">
        <v>54</v>
      </c>
      <c r="K89" s="101" t="s">
        <v>22</v>
      </c>
      <c r="L89" s="90"/>
      <c r="M89" s="104">
        <v>606</v>
      </c>
      <c r="N89" s="108" t="s">
        <v>428</v>
      </c>
      <c r="O89" s="108" t="s">
        <v>192</v>
      </c>
      <c r="P89" s="101" t="s">
        <v>382</v>
      </c>
      <c r="Q89" s="128" t="s">
        <v>79</v>
      </c>
    </row>
    <row r="90" spans="2:17" s="2" customFormat="1" ht="25.5">
      <c r="B90" s="54">
        <f t="shared" si="9"/>
        <v>71</v>
      </c>
      <c r="C90" s="100" t="s">
        <v>535</v>
      </c>
      <c r="D90" s="100" t="s">
        <v>535</v>
      </c>
      <c r="E90" s="101" t="s">
        <v>536</v>
      </c>
      <c r="F90" s="101" t="s">
        <v>23</v>
      </c>
      <c r="G90" s="151">
        <f>IF(H90="тн",168,IF(H90="шт",796,IF(H90="кг",166,IF(H90="м2",55,IF(H90="м3",113,IF(H90="п.м.",18,IF(H90="секц",840,IF(H90="компл",839,0))))))))</f>
        <v>796</v>
      </c>
      <c r="H90" s="182" t="s">
        <v>9</v>
      </c>
      <c r="I90" s="183" t="s">
        <v>2</v>
      </c>
      <c r="J90" s="108" t="s">
        <v>54</v>
      </c>
      <c r="K90" s="101" t="s">
        <v>22</v>
      </c>
      <c r="L90" s="90"/>
      <c r="M90" s="104">
        <v>650</v>
      </c>
      <c r="N90" s="108" t="s">
        <v>428</v>
      </c>
      <c r="O90" s="108" t="s">
        <v>192</v>
      </c>
      <c r="P90" s="101" t="s">
        <v>382</v>
      </c>
      <c r="Q90" s="128" t="s">
        <v>79</v>
      </c>
    </row>
    <row r="91" spans="2:17" s="2" customFormat="1" ht="25.5">
      <c r="B91" s="54">
        <f t="shared" si="9"/>
        <v>72</v>
      </c>
      <c r="C91" s="100" t="s">
        <v>484</v>
      </c>
      <c r="D91" s="100" t="s">
        <v>485</v>
      </c>
      <c r="E91" s="101" t="s">
        <v>537</v>
      </c>
      <c r="F91" s="101" t="s">
        <v>23</v>
      </c>
      <c r="G91" s="151">
        <f>IF(H91="тн",168,IF(H91="шт",796,IF(H91="кг",166,IF(H91="м2",55,IF(H91="м3",113,IF(H91="п.м.",18,IF(H91="секц",840,IF(H91="компл",839,0))))))))</f>
        <v>796</v>
      </c>
      <c r="H91" s="182" t="s">
        <v>9</v>
      </c>
      <c r="I91" s="183" t="s">
        <v>2</v>
      </c>
      <c r="J91" s="108" t="s">
        <v>54</v>
      </c>
      <c r="K91" s="101" t="s">
        <v>22</v>
      </c>
      <c r="L91" s="90"/>
      <c r="M91" s="104">
        <v>240</v>
      </c>
      <c r="N91" s="108" t="s">
        <v>428</v>
      </c>
      <c r="O91" s="108" t="s">
        <v>192</v>
      </c>
      <c r="P91" s="101" t="s">
        <v>382</v>
      </c>
      <c r="Q91" s="128" t="s">
        <v>79</v>
      </c>
    </row>
    <row r="92" spans="2:17" s="2" customFormat="1" ht="51">
      <c r="B92" s="54">
        <f t="shared" si="9"/>
        <v>73</v>
      </c>
      <c r="C92" s="121" t="s">
        <v>209</v>
      </c>
      <c r="D92" s="117" t="s">
        <v>210</v>
      </c>
      <c r="E92" s="90" t="s">
        <v>278</v>
      </c>
      <c r="F92" s="90" t="s">
        <v>23</v>
      </c>
      <c r="G92" s="97">
        <v>796</v>
      </c>
      <c r="H92" s="97" t="s">
        <v>9</v>
      </c>
      <c r="I92" s="95">
        <v>1</v>
      </c>
      <c r="J92" s="94" t="s">
        <v>27</v>
      </c>
      <c r="K92" s="90" t="s">
        <v>211</v>
      </c>
      <c r="L92" s="90" t="s">
        <v>45</v>
      </c>
      <c r="M92" s="95">
        <v>133.13</v>
      </c>
      <c r="N92" s="96">
        <v>43497</v>
      </c>
      <c r="O92" s="96">
        <v>43709</v>
      </c>
      <c r="P92" s="90" t="s">
        <v>44</v>
      </c>
      <c r="Q92" s="184" t="s">
        <v>66</v>
      </c>
    </row>
    <row r="93" spans="2:17" s="2" customFormat="1" ht="89.25">
      <c r="B93" s="54">
        <f t="shared" si="9"/>
        <v>74</v>
      </c>
      <c r="C93" s="121" t="s">
        <v>109</v>
      </c>
      <c r="D93" s="117" t="s">
        <v>110</v>
      </c>
      <c r="E93" s="171" t="s">
        <v>279</v>
      </c>
      <c r="F93" s="90" t="s">
        <v>23</v>
      </c>
      <c r="G93" s="97">
        <v>796</v>
      </c>
      <c r="H93" s="97" t="s">
        <v>9</v>
      </c>
      <c r="I93" s="95">
        <v>3</v>
      </c>
      <c r="J93" s="94" t="s">
        <v>27</v>
      </c>
      <c r="K93" s="90" t="s">
        <v>367</v>
      </c>
      <c r="L93" s="90" t="s">
        <v>367</v>
      </c>
      <c r="M93" s="95">
        <v>240</v>
      </c>
      <c r="N93" s="96">
        <v>43497</v>
      </c>
      <c r="O93" s="96" t="s">
        <v>214</v>
      </c>
      <c r="P93" s="90" t="s">
        <v>380</v>
      </c>
      <c r="Q93" s="184" t="s">
        <v>66</v>
      </c>
    </row>
    <row r="94" spans="2:17" s="2" customFormat="1" ht="63.75">
      <c r="B94" s="54">
        <f t="shared" si="9"/>
        <v>75</v>
      </c>
      <c r="C94" s="100" t="s">
        <v>91</v>
      </c>
      <c r="D94" s="100" t="s">
        <v>94</v>
      </c>
      <c r="E94" s="143" t="s">
        <v>538</v>
      </c>
      <c r="F94" s="101" t="s">
        <v>8</v>
      </c>
      <c r="G94" s="101">
        <f t="shared" ref="G94" si="10">IF(H94="тн",168,IF(H94="шт",796,IF(H94="кг",166,IF(H94="м2",55,IF(H94="м3",113,IF(H94="п.м.",18,IF(H94="секц",840,IF(H94="компл",839,0))))))))</f>
        <v>168</v>
      </c>
      <c r="H94" s="101" t="s">
        <v>1</v>
      </c>
      <c r="I94" s="104">
        <v>260</v>
      </c>
      <c r="J94" s="108" t="s">
        <v>27</v>
      </c>
      <c r="K94" s="101" t="s">
        <v>182</v>
      </c>
      <c r="L94" s="90"/>
      <c r="M94" s="95">
        <v>8000</v>
      </c>
      <c r="N94" s="113" t="s">
        <v>428</v>
      </c>
      <c r="O94" s="113" t="s">
        <v>174</v>
      </c>
      <c r="P94" s="143" t="s">
        <v>380</v>
      </c>
      <c r="Q94" s="168" t="s">
        <v>66</v>
      </c>
    </row>
    <row r="95" spans="2:17" s="2" customFormat="1" ht="38.25">
      <c r="B95" s="54">
        <f t="shared" si="9"/>
        <v>76</v>
      </c>
      <c r="C95" s="139" t="s">
        <v>550</v>
      </c>
      <c r="D95" s="139" t="s">
        <v>550</v>
      </c>
      <c r="E95" s="101" t="s">
        <v>551</v>
      </c>
      <c r="F95" s="90" t="s">
        <v>190</v>
      </c>
      <c r="G95" s="129">
        <v>796</v>
      </c>
      <c r="H95" s="90" t="s">
        <v>9</v>
      </c>
      <c r="I95" s="185" t="s">
        <v>2</v>
      </c>
      <c r="J95" s="94" t="s">
        <v>54</v>
      </c>
      <c r="K95" s="90" t="s">
        <v>22</v>
      </c>
      <c r="L95" s="90" t="s">
        <v>21</v>
      </c>
      <c r="M95" s="104">
        <v>2323.06</v>
      </c>
      <c r="N95" s="108" t="s">
        <v>428</v>
      </c>
      <c r="O95" s="108" t="s">
        <v>192</v>
      </c>
      <c r="P95" s="101" t="s">
        <v>384</v>
      </c>
      <c r="Q95" s="128" t="s">
        <v>79</v>
      </c>
    </row>
    <row r="96" spans="2:17" s="2" customFormat="1" ht="38.25">
      <c r="B96" s="54">
        <f t="shared" si="9"/>
        <v>77</v>
      </c>
      <c r="C96" s="139" t="s">
        <v>552</v>
      </c>
      <c r="D96" s="139" t="s">
        <v>553</v>
      </c>
      <c r="E96" s="101" t="s">
        <v>554</v>
      </c>
      <c r="F96" s="101" t="s">
        <v>190</v>
      </c>
      <c r="G96" s="140">
        <f>IF(H96="тн",168,IF(H96="шт",796,IF(H96="кг",166,IF(H96="м2",55,IF(H96="м3",113,IF(H96="п.м.",18,IF(H96="секц",840,IF(H96="компл",839,0))))))))</f>
        <v>796</v>
      </c>
      <c r="H96" s="101" t="s">
        <v>9</v>
      </c>
      <c r="I96" s="186" t="s">
        <v>2</v>
      </c>
      <c r="J96" s="108" t="s">
        <v>54</v>
      </c>
      <c r="K96" s="101" t="s">
        <v>22</v>
      </c>
      <c r="L96" s="90"/>
      <c r="M96" s="104">
        <v>4187.07</v>
      </c>
      <c r="N96" s="108" t="s">
        <v>428</v>
      </c>
      <c r="O96" s="108" t="s">
        <v>192</v>
      </c>
      <c r="P96" s="101" t="s">
        <v>384</v>
      </c>
      <c r="Q96" s="128" t="s">
        <v>79</v>
      </c>
    </row>
    <row r="97" spans="2:17" ht="38.25">
      <c r="B97" s="54">
        <f t="shared" si="9"/>
        <v>78</v>
      </c>
      <c r="C97" s="139" t="s">
        <v>555</v>
      </c>
      <c r="D97" s="139" t="s">
        <v>556</v>
      </c>
      <c r="E97" s="101" t="s">
        <v>557</v>
      </c>
      <c r="F97" s="101" t="s">
        <v>190</v>
      </c>
      <c r="G97" s="140">
        <f t="shared" ref="G97:G98" si="11">IF(H97="тн",168,IF(H97="шт",796,IF(H97="кг",166,IF(H97="м2",55,IF(H97="м3",113,IF(H97="п.м.",18,IF(H97="секц",840,IF(H97="компл",839,0))))))))</f>
        <v>796</v>
      </c>
      <c r="H97" s="101" t="s">
        <v>9</v>
      </c>
      <c r="I97" s="186" t="s">
        <v>2</v>
      </c>
      <c r="J97" s="108" t="s">
        <v>54</v>
      </c>
      <c r="K97" s="101" t="s">
        <v>22</v>
      </c>
      <c r="L97" s="90" t="s">
        <v>21</v>
      </c>
      <c r="M97" s="104">
        <v>705.34</v>
      </c>
      <c r="N97" s="108" t="s">
        <v>428</v>
      </c>
      <c r="O97" s="108" t="s">
        <v>192</v>
      </c>
      <c r="P97" s="101" t="s">
        <v>384</v>
      </c>
      <c r="Q97" s="128" t="s">
        <v>79</v>
      </c>
    </row>
    <row r="98" spans="2:17" ht="38.25">
      <c r="B98" s="54">
        <f t="shared" si="9"/>
        <v>79</v>
      </c>
      <c r="C98" s="100" t="s">
        <v>558</v>
      </c>
      <c r="D98" s="187" t="s">
        <v>559</v>
      </c>
      <c r="E98" s="101" t="s">
        <v>284</v>
      </c>
      <c r="F98" s="101" t="s">
        <v>190</v>
      </c>
      <c r="G98" s="140">
        <f t="shared" si="11"/>
        <v>796</v>
      </c>
      <c r="H98" s="101" t="s">
        <v>9</v>
      </c>
      <c r="I98" s="186" t="s">
        <v>2</v>
      </c>
      <c r="J98" s="108" t="s">
        <v>54</v>
      </c>
      <c r="K98" s="101" t="s">
        <v>22</v>
      </c>
      <c r="L98" s="90"/>
      <c r="M98" s="104">
        <v>1260.82</v>
      </c>
      <c r="N98" s="108" t="s">
        <v>428</v>
      </c>
      <c r="O98" s="108" t="s">
        <v>192</v>
      </c>
      <c r="P98" s="101" t="s">
        <v>384</v>
      </c>
      <c r="Q98" s="128" t="s">
        <v>79</v>
      </c>
    </row>
    <row r="99" spans="2:17" ht="38.25">
      <c r="B99" s="54">
        <f t="shared" si="9"/>
        <v>80</v>
      </c>
      <c r="C99" s="100" t="s">
        <v>283</v>
      </c>
      <c r="D99" s="187" t="s">
        <v>560</v>
      </c>
      <c r="E99" s="101" t="s">
        <v>285</v>
      </c>
      <c r="F99" s="101" t="s">
        <v>190</v>
      </c>
      <c r="G99" s="140">
        <f>IF(H99="тн",168,IF(H99="шт",796,IF(H99="кг",166,IF(H99="м2",55,IF(H99="м3",113,IF(H99="п.м.",18,IF(H99="секц",840,IF(H99="компл",839,0))))))))</f>
        <v>796</v>
      </c>
      <c r="H99" s="101" t="s">
        <v>9</v>
      </c>
      <c r="I99" s="186" t="s">
        <v>2</v>
      </c>
      <c r="J99" s="108" t="s">
        <v>54</v>
      </c>
      <c r="K99" s="101" t="s">
        <v>22</v>
      </c>
      <c r="L99" s="90"/>
      <c r="M99" s="104">
        <v>170.58</v>
      </c>
      <c r="N99" s="108" t="s">
        <v>428</v>
      </c>
      <c r="O99" s="108" t="s">
        <v>192</v>
      </c>
      <c r="P99" s="101" t="s">
        <v>384</v>
      </c>
      <c r="Q99" s="128" t="s">
        <v>79</v>
      </c>
    </row>
    <row r="100" spans="2:17" ht="38.25">
      <c r="B100" s="54">
        <f t="shared" si="9"/>
        <v>81</v>
      </c>
      <c r="C100" s="100" t="s">
        <v>562</v>
      </c>
      <c r="D100" s="162" t="s">
        <v>562</v>
      </c>
      <c r="E100" s="143" t="s">
        <v>287</v>
      </c>
      <c r="F100" s="143" t="s">
        <v>28</v>
      </c>
      <c r="G100" s="167">
        <f>IF(H100="тн",168,IF(H100="шт",796,IF(H100="кг",166,IF(H100="м2",55,IF(H100="м3",113,IF(H100="п.м.",18,IF(H100="секц",840,IF(H100="компл",839,0))))))))</f>
        <v>796</v>
      </c>
      <c r="H100" s="188" t="s">
        <v>9</v>
      </c>
      <c r="I100" s="189" t="s">
        <v>2</v>
      </c>
      <c r="J100" s="169" t="s">
        <v>54</v>
      </c>
      <c r="K100" s="190" t="s">
        <v>22</v>
      </c>
      <c r="L100" s="90" t="s">
        <v>21</v>
      </c>
      <c r="M100" s="107">
        <v>1093.99</v>
      </c>
      <c r="N100" s="108" t="s">
        <v>428</v>
      </c>
      <c r="O100" s="108" t="s">
        <v>192</v>
      </c>
      <c r="P100" s="101" t="s">
        <v>382</v>
      </c>
      <c r="Q100" s="143" t="s">
        <v>79</v>
      </c>
    </row>
    <row r="101" spans="2:17" ht="76.5">
      <c r="B101" s="54">
        <f t="shared" si="9"/>
        <v>82</v>
      </c>
      <c r="C101" s="121" t="s">
        <v>195</v>
      </c>
      <c r="D101" s="121" t="s">
        <v>347</v>
      </c>
      <c r="E101" s="90" t="s">
        <v>344</v>
      </c>
      <c r="F101" s="90" t="s">
        <v>374</v>
      </c>
      <c r="G101" s="129">
        <v>796</v>
      </c>
      <c r="H101" s="90" t="s">
        <v>9</v>
      </c>
      <c r="I101" s="95">
        <v>1</v>
      </c>
      <c r="J101" s="94" t="s">
        <v>84</v>
      </c>
      <c r="K101" s="90" t="s">
        <v>62</v>
      </c>
      <c r="L101" s="90" t="s">
        <v>373</v>
      </c>
      <c r="M101" s="95">
        <v>5200</v>
      </c>
      <c r="N101" s="96">
        <v>43497</v>
      </c>
      <c r="O101" s="96" t="s">
        <v>214</v>
      </c>
      <c r="P101" s="90" t="s">
        <v>384</v>
      </c>
      <c r="Q101" s="138" t="s">
        <v>79</v>
      </c>
    </row>
    <row r="102" spans="2:17" ht="38.25">
      <c r="B102" s="54">
        <f t="shared" si="9"/>
        <v>83</v>
      </c>
      <c r="C102" s="121" t="s">
        <v>195</v>
      </c>
      <c r="D102" s="121" t="s">
        <v>195</v>
      </c>
      <c r="E102" s="90" t="s">
        <v>344</v>
      </c>
      <c r="F102" s="90" t="s">
        <v>377</v>
      </c>
      <c r="G102" s="129">
        <v>796</v>
      </c>
      <c r="H102" s="90" t="s">
        <v>9</v>
      </c>
      <c r="I102" s="95">
        <v>2</v>
      </c>
      <c r="J102" s="94" t="s">
        <v>84</v>
      </c>
      <c r="K102" s="90" t="s">
        <v>62</v>
      </c>
      <c r="L102" s="90" t="s">
        <v>378</v>
      </c>
      <c r="M102" s="95">
        <v>3600</v>
      </c>
      <c r="N102" s="96">
        <v>43497</v>
      </c>
      <c r="O102" s="96" t="s">
        <v>214</v>
      </c>
      <c r="P102" s="90" t="s">
        <v>384</v>
      </c>
      <c r="Q102" s="138" t="s">
        <v>79</v>
      </c>
    </row>
    <row r="103" spans="2:17" ht="38.25">
      <c r="B103" s="54">
        <f t="shared" si="9"/>
        <v>84</v>
      </c>
      <c r="C103" s="121" t="s">
        <v>346</v>
      </c>
      <c r="D103" s="121" t="s">
        <v>348</v>
      </c>
      <c r="E103" s="90" t="s">
        <v>345</v>
      </c>
      <c r="F103" s="90" t="s">
        <v>375</v>
      </c>
      <c r="G103" s="129">
        <v>796</v>
      </c>
      <c r="H103" s="90" t="s">
        <v>9</v>
      </c>
      <c r="I103" s="95">
        <v>2</v>
      </c>
      <c r="J103" s="94" t="s">
        <v>84</v>
      </c>
      <c r="K103" s="90" t="s">
        <v>62</v>
      </c>
      <c r="L103" s="90" t="s">
        <v>376</v>
      </c>
      <c r="M103" s="95">
        <v>8600</v>
      </c>
      <c r="N103" s="96">
        <v>43497</v>
      </c>
      <c r="O103" s="96" t="s">
        <v>214</v>
      </c>
      <c r="P103" s="90" t="s">
        <v>384</v>
      </c>
      <c r="Q103" s="138" t="s">
        <v>79</v>
      </c>
    </row>
    <row r="104" spans="2:17" ht="63.75">
      <c r="B104" s="54">
        <f t="shared" si="9"/>
        <v>85</v>
      </c>
      <c r="C104" s="100" t="s">
        <v>527</v>
      </c>
      <c r="D104" s="100" t="s">
        <v>544</v>
      </c>
      <c r="E104" s="101" t="s">
        <v>545</v>
      </c>
      <c r="F104" s="101" t="s">
        <v>23</v>
      </c>
      <c r="G104" s="151">
        <f t="shared" ref="G104:G106" si="12">IF(H104="тн",168,IF(H104="шт",796,IF(H104="кг",166,IF(H104="м2",55,IF(H104="м3",113,IF(H104="п.м.",18,IF(H104="секц",840,IF(H104="компл",839,0))))))))</f>
        <v>796</v>
      </c>
      <c r="H104" s="182" t="s">
        <v>9</v>
      </c>
      <c r="I104" s="183" t="s">
        <v>2</v>
      </c>
      <c r="J104" s="108" t="s">
        <v>27</v>
      </c>
      <c r="K104" s="101" t="s">
        <v>549</v>
      </c>
      <c r="L104" s="90"/>
      <c r="M104" s="104">
        <v>726</v>
      </c>
      <c r="N104" s="108" t="s">
        <v>428</v>
      </c>
      <c r="O104" s="108" t="s">
        <v>192</v>
      </c>
      <c r="P104" s="101" t="s">
        <v>382</v>
      </c>
      <c r="Q104" s="128" t="s">
        <v>79</v>
      </c>
    </row>
    <row r="105" spans="2:17" ht="25.5">
      <c r="B105" s="54">
        <f t="shared" si="9"/>
        <v>86</v>
      </c>
      <c r="C105" s="100" t="s">
        <v>499</v>
      </c>
      <c r="D105" s="100" t="s">
        <v>499</v>
      </c>
      <c r="E105" s="101" t="s">
        <v>546</v>
      </c>
      <c r="F105" s="101" t="s">
        <v>23</v>
      </c>
      <c r="G105" s="151">
        <f t="shared" si="12"/>
        <v>796</v>
      </c>
      <c r="H105" s="182" t="s">
        <v>9</v>
      </c>
      <c r="I105" s="183" t="s">
        <v>2</v>
      </c>
      <c r="J105" s="108" t="s">
        <v>54</v>
      </c>
      <c r="K105" s="101" t="s">
        <v>22</v>
      </c>
      <c r="L105" s="90"/>
      <c r="M105" s="104">
        <v>75</v>
      </c>
      <c r="N105" s="108" t="s">
        <v>428</v>
      </c>
      <c r="O105" s="108" t="s">
        <v>192</v>
      </c>
      <c r="P105" s="101" t="s">
        <v>382</v>
      </c>
      <c r="Q105" s="128" t="s">
        <v>79</v>
      </c>
    </row>
    <row r="106" spans="2:17" ht="51">
      <c r="B106" s="54">
        <f t="shared" si="9"/>
        <v>87</v>
      </c>
      <c r="C106" s="100" t="s">
        <v>484</v>
      </c>
      <c r="D106" s="100" t="s">
        <v>547</v>
      </c>
      <c r="E106" s="101" t="s">
        <v>548</v>
      </c>
      <c r="F106" s="101" t="s">
        <v>23</v>
      </c>
      <c r="G106" s="151">
        <f t="shared" si="12"/>
        <v>796</v>
      </c>
      <c r="H106" s="182" t="s">
        <v>9</v>
      </c>
      <c r="I106" s="183" t="s">
        <v>2</v>
      </c>
      <c r="J106" s="108" t="s">
        <v>176</v>
      </c>
      <c r="K106" s="101" t="s">
        <v>175</v>
      </c>
      <c r="L106" s="90"/>
      <c r="M106" s="104">
        <v>90</v>
      </c>
      <c r="N106" s="108" t="s">
        <v>428</v>
      </c>
      <c r="O106" s="108" t="s">
        <v>192</v>
      </c>
      <c r="P106" s="101" t="s">
        <v>382</v>
      </c>
      <c r="Q106" s="128" t="s">
        <v>79</v>
      </c>
    </row>
    <row r="107" spans="2:17" ht="51">
      <c r="B107" s="54">
        <f t="shared" si="9"/>
        <v>88</v>
      </c>
      <c r="C107" s="100" t="s">
        <v>539</v>
      </c>
      <c r="D107" s="100" t="s">
        <v>540</v>
      </c>
      <c r="E107" s="101" t="s">
        <v>541</v>
      </c>
      <c r="F107" s="101" t="s">
        <v>23</v>
      </c>
      <c r="G107" s="140">
        <f t="shared" ref="G107" si="13">IF(H107="тн",168,IF(H107="шт",796,IF(H107="кг",166,IF(H107="м2",55,IF(H107="м3",113,IF(H107="п.м.",18,IF(H107="секц",840,IF(H107="компл",839,0))))))))</f>
        <v>796</v>
      </c>
      <c r="H107" s="101" t="s">
        <v>9</v>
      </c>
      <c r="I107" s="177">
        <v>1</v>
      </c>
      <c r="J107" s="108" t="s">
        <v>316</v>
      </c>
      <c r="K107" s="101" t="s">
        <v>542</v>
      </c>
      <c r="L107" s="90"/>
      <c r="M107" s="178">
        <v>449.89</v>
      </c>
      <c r="N107" s="108" t="s">
        <v>428</v>
      </c>
      <c r="O107" s="108" t="s">
        <v>215</v>
      </c>
      <c r="P107" s="101" t="s">
        <v>44</v>
      </c>
      <c r="Q107" s="128" t="s">
        <v>66</v>
      </c>
    </row>
    <row r="108" spans="2:17" s="2" customFormat="1" ht="102">
      <c r="B108" s="54">
        <f t="shared" si="9"/>
        <v>89</v>
      </c>
      <c r="C108" s="117" t="s">
        <v>91</v>
      </c>
      <c r="D108" s="147" t="s">
        <v>94</v>
      </c>
      <c r="E108" s="119" t="s">
        <v>461</v>
      </c>
      <c r="F108" s="101" t="s">
        <v>23</v>
      </c>
      <c r="G108" s="163">
        <v>168</v>
      </c>
      <c r="H108" s="89" t="s">
        <v>1</v>
      </c>
      <c r="I108" s="133">
        <v>153</v>
      </c>
      <c r="J108" s="146" t="s">
        <v>27</v>
      </c>
      <c r="K108" s="89" t="s">
        <v>182</v>
      </c>
      <c r="L108" s="89" t="s">
        <v>182</v>
      </c>
      <c r="M108" s="133">
        <v>18000</v>
      </c>
      <c r="N108" s="96">
        <v>43497</v>
      </c>
      <c r="O108" s="96">
        <v>43800</v>
      </c>
      <c r="P108" s="90" t="s">
        <v>380</v>
      </c>
      <c r="Q108" s="97" t="s">
        <v>66</v>
      </c>
    </row>
    <row r="109" spans="2:17" s="2" customFormat="1" ht="63.75">
      <c r="B109" s="54">
        <f t="shared" si="9"/>
        <v>90</v>
      </c>
      <c r="C109" s="100" t="s">
        <v>92</v>
      </c>
      <c r="D109" s="100" t="s">
        <v>96</v>
      </c>
      <c r="E109" s="143" t="s">
        <v>543</v>
      </c>
      <c r="F109" s="143" t="s">
        <v>5</v>
      </c>
      <c r="G109" s="101">
        <v>168</v>
      </c>
      <c r="H109" s="143" t="s">
        <v>1</v>
      </c>
      <c r="I109" s="104">
        <v>600</v>
      </c>
      <c r="J109" s="108" t="s">
        <v>65</v>
      </c>
      <c r="K109" s="101" t="s">
        <v>351</v>
      </c>
      <c r="L109" s="89"/>
      <c r="M109" s="104">
        <v>2100</v>
      </c>
      <c r="N109" s="108" t="s">
        <v>186</v>
      </c>
      <c r="O109" s="108" t="s">
        <v>186</v>
      </c>
      <c r="P109" s="101" t="s">
        <v>44</v>
      </c>
      <c r="Q109" s="128" t="s">
        <v>66</v>
      </c>
    </row>
    <row r="110" spans="2:17" s="2" customFormat="1" ht="185.25" customHeight="1">
      <c r="B110" s="54">
        <f t="shared" si="9"/>
        <v>91</v>
      </c>
      <c r="C110" s="100" t="s">
        <v>332</v>
      </c>
      <c r="D110" s="100" t="s">
        <v>333</v>
      </c>
      <c r="E110" s="101" t="s">
        <v>281</v>
      </c>
      <c r="F110" s="101" t="s">
        <v>188</v>
      </c>
      <c r="G110" s="140">
        <f t="shared" ref="G110" si="14">IF(H110="тн",168,IF(H110="шт",796,IF(H110="кг",166,IF(H110="м2",55,IF(H110="м3",113,IF(H110="п.м.",18,IF(H110="секц",840,IF(H110="компл",839,0))))))))</f>
        <v>796</v>
      </c>
      <c r="H110" s="101" t="s">
        <v>9</v>
      </c>
      <c r="I110" s="177">
        <v>64</v>
      </c>
      <c r="J110" s="108" t="s">
        <v>27</v>
      </c>
      <c r="K110" s="101" t="s">
        <v>45</v>
      </c>
      <c r="L110" s="89"/>
      <c r="M110" s="104">
        <v>8400</v>
      </c>
      <c r="N110" s="108" t="s">
        <v>186</v>
      </c>
      <c r="O110" s="108" t="s">
        <v>174</v>
      </c>
      <c r="P110" s="101" t="s">
        <v>384</v>
      </c>
      <c r="Q110" s="128" t="s">
        <v>79</v>
      </c>
    </row>
    <row r="111" spans="2:17" s="2" customFormat="1" ht="51">
      <c r="B111" s="54">
        <f t="shared" si="9"/>
        <v>92</v>
      </c>
      <c r="C111" s="139" t="s">
        <v>564</v>
      </c>
      <c r="D111" s="139" t="s">
        <v>564</v>
      </c>
      <c r="E111" s="101" t="s">
        <v>565</v>
      </c>
      <c r="F111" s="120" t="s">
        <v>28</v>
      </c>
      <c r="G111" s="128">
        <v>796</v>
      </c>
      <c r="H111" s="103" t="s">
        <v>9</v>
      </c>
      <c r="I111" s="165">
        <v>1</v>
      </c>
      <c r="J111" s="108" t="s">
        <v>54</v>
      </c>
      <c r="K111" s="181" t="s">
        <v>22</v>
      </c>
      <c r="L111" s="89"/>
      <c r="M111" s="165">
        <v>388.5</v>
      </c>
      <c r="N111" s="108" t="s">
        <v>186</v>
      </c>
      <c r="O111" s="108" t="s">
        <v>192</v>
      </c>
      <c r="P111" s="101" t="s">
        <v>44</v>
      </c>
      <c r="Q111" s="128" t="s">
        <v>66</v>
      </c>
    </row>
    <row r="112" spans="2:17" s="2" customFormat="1" ht="25.5">
      <c r="B112" s="54">
        <f t="shared" si="9"/>
        <v>93</v>
      </c>
      <c r="C112" s="139" t="s">
        <v>566</v>
      </c>
      <c r="D112" s="150" t="s">
        <v>567</v>
      </c>
      <c r="E112" s="190" t="s">
        <v>568</v>
      </c>
      <c r="F112" s="190" t="s">
        <v>23</v>
      </c>
      <c r="G112" s="111">
        <f t="shared" ref="G112" si="15">IF(H112="тн",168,IF(H112="шт",796,IF(H112="кг",166,IF(H112="м2",55,IF(H112="м3",113,IF(H112="п.м.",18,IF(H112="секц",840,IF(H112="компл",839,0))))))))</f>
        <v>796</v>
      </c>
      <c r="H112" s="101" t="s">
        <v>9</v>
      </c>
      <c r="I112" s="104" t="s">
        <v>2</v>
      </c>
      <c r="J112" s="108" t="s">
        <v>54</v>
      </c>
      <c r="K112" s="106" t="s">
        <v>22</v>
      </c>
      <c r="L112" s="89"/>
      <c r="M112" s="165">
        <v>360</v>
      </c>
      <c r="N112" s="108" t="s">
        <v>186</v>
      </c>
      <c r="O112" s="108" t="s">
        <v>174</v>
      </c>
      <c r="P112" s="101" t="s">
        <v>382</v>
      </c>
      <c r="Q112" s="109" t="s">
        <v>66</v>
      </c>
    </row>
    <row r="113" spans="2:17" s="19" customFormat="1" ht="38.25">
      <c r="B113" s="54">
        <f t="shared" si="9"/>
        <v>94</v>
      </c>
      <c r="C113" s="117" t="s">
        <v>148</v>
      </c>
      <c r="D113" s="117" t="s">
        <v>149</v>
      </c>
      <c r="E113" s="89" t="s">
        <v>563</v>
      </c>
      <c r="F113" s="89" t="s">
        <v>23</v>
      </c>
      <c r="G113" s="136">
        <v>796</v>
      </c>
      <c r="H113" s="89" t="s">
        <v>9</v>
      </c>
      <c r="I113" s="144" t="s">
        <v>7</v>
      </c>
      <c r="J113" s="94" t="s">
        <v>54</v>
      </c>
      <c r="K113" s="90" t="s">
        <v>22</v>
      </c>
      <c r="L113" s="90" t="s">
        <v>22</v>
      </c>
      <c r="M113" s="95">
        <v>700</v>
      </c>
      <c r="N113" s="137">
        <v>43525</v>
      </c>
      <c r="O113" s="137" t="s">
        <v>174</v>
      </c>
      <c r="P113" s="90" t="s">
        <v>44</v>
      </c>
      <c r="Q113" s="90" t="s">
        <v>66</v>
      </c>
    </row>
    <row r="114" spans="2:17" ht="38.25">
      <c r="B114" s="54">
        <f t="shared" si="9"/>
        <v>95</v>
      </c>
      <c r="C114" s="121" t="s">
        <v>400</v>
      </c>
      <c r="D114" s="121" t="s">
        <v>392</v>
      </c>
      <c r="E114" s="89" t="s">
        <v>256</v>
      </c>
      <c r="F114" s="90" t="s">
        <v>23</v>
      </c>
      <c r="G114" s="129">
        <v>796</v>
      </c>
      <c r="H114" s="192" t="s">
        <v>9</v>
      </c>
      <c r="I114" s="95" t="s">
        <v>2</v>
      </c>
      <c r="J114" s="124" t="s">
        <v>54</v>
      </c>
      <c r="K114" s="125" t="s">
        <v>22</v>
      </c>
      <c r="L114" s="90" t="s">
        <v>45</v>
      </c>
      <c r="M114" s="95">
        <v>215.6</v>
      </c>
      <c r="N114" s="96">
        <v>43525</v>
      </c>
      <c r="O114" s="96" t="s">
        <v>228</v>
      </c>
      <c r="P114" s="90" t="s">
        <v>382</v>
      </c>
      <c r="Q114" s="90" t="s">
        <v>79</v>
      </c>
    </row>
    <row r="115" spans="2:17" s="2" customFormat="1" ht="143.25" customHeight="1">
      <c r="B115" s="54">
        <f t="shared" si="9"/>
        <v>96</v>
      </c>
      <c r="C115" s="100" t="s">
        <v>332</v>
      </c>
      <c r="D115" s="100" t="s">
        <v>333</v>
      </c>
      <c r="E115" s="101" t="s">
        <v>570</v>
      </c>
      <c r="F115" s="101" t="s">
        <v>571</v>
      </c>
      <c r="G115" s="140">
        <f>IF(H115="тн",168,IF(H115="шт",796,IF(H115="кг",166,IF(H115="м2",55,IF(H115="м3",113,IF(H115="п.м.",18,IF(H115="секц",840,IF(H115="компл",839,0))))))))</f>
        <v>796</v>
      </c>
      <c r="H115" s="101" t="s">
        <v>9</v>
      </c>
      <c r="I115" s="177">
        <v>13</v>
      </c>
      <c r="J115" s="108" t="s">
        <v>27</v>
      </c>
      <c r="K115" s="101" t="s">
        <v>45</v>
      </c>
      <c r="L115" s="90" t="s">
        <v>45</v>
      </c>
      <c r="M115" s="178">
        <v>5678.6</v>
      </c>
      <c r="N115" s="108" t="s">
        <v>186</v>
      </c>
      <c r="O115" s="108" t="s">
        <v>228</v>
      </c>
      <c r="P115" s="101" t="s">
        <v>384</v>
      </c>
      <c r="Q115" s="128" t="s">
        <v>79</v>
      </c>
    </row>
    <row r="116" spans="2:17" s="2" customFormat="1" ht="38.25">
      <c r="B116" s="54">
        <f t="shared" si="9"/>
        <v>97</v>
      </c>
      <c r="C116" s="88" t="s">
        <v>115</v>
      </c>
      <c r="D116" s="193" t="s">
        <v>114</v>
      </c>
      <c r="E116" s="90" t="s">
        <v>282</v>
      </c>
      <c r="F116" s="90" t="s">
        <v>28</v>
      </c>
      <c r="G116" s="129">
        <v>796</v>
      </c>
      <c r="H116" s="90" t="s">
        <v>9</v>
      </c>
      <c r="I116" s="90" t="s">
        <v>2</v>
      </c>
      <c r="J116" s="94">
        <v>30401</v>
      </c>
      <c r="K116" s="90" t="s">
        <v>22</v>
      </c>
      <c r="L116" s="90" t="s">
        <v>21</v>
      </c>
      <c r="M116" s="95">
        <v>820.01</v>
      </c>
      <c r="N116" s="96">
        <v>43525</v>
      </c>
      <c r="O116" s="96">
        <v>43617</v>
      </c>
      <c r="P116" s="90" t="s">
        <v>382</v>
      </c>
      <c r="Q116" s="148" t="s">
        <v>79</v>
      </c>
    </row>
    <row r="117" spans="2:17" s="2" customFormat="1" ht="89.25">
      <c r="B117" s="54">
        <f t="shared" si="9"/>
        <v>98</v>
      </c>
      <c r="C117" s="139" t="s">
        <v>326</v>
      </c>
      <c r="D117" s="139" t="s">
        <v>326</v>
      </c>
      <c r="E117" s="109" t="s">
        <v>604</v>
      </c>
      <c r="F117" s="109" t="s">
        <v>264</v>
      </c>
      <c r="G117" s="103">
        <f t="shared" ref="G117" si="16">IF(H117="тн",168,IF(H117="шт",796,IF(H117="кг",166,IF(H117="м2",55,IF(H117="м3",113,IF(H117="п.м.",18,IF(H117="секц",840,IF(H117="компл",839,0))))))))</f>
        <v>796</v>
      </c>
      <c r="H117" s="103" t="s">
        <v>9</v>
      </c>
      <c r="I117" s="107" t="s">
        <v>2</v>
      </c>
      <c r="J117" s="108" t="s">
        <v>330</v>
      </c>
      <c r="K117" s="101" t="s">
        <v>211</v>
      </c>
      <c r="L117" s="90"/>
      <c r="M117" s="104">
        <v>3000</v>
      </c>
      <c r="N117" s="108" t="s">
        <v>186</v>
      </c>
      <c r="O117" s="108" t="s">
        <v>605</v>
      </c>
      <c r="P117" s="101" t="s">
        <v>44</v>
      </c>
      <c r="Q117" s="109" t="s">
        <v>66</v>
      </c>
    </row>
    <row r="118" spans="2:17" s="2" customFormat="1" ht="63.75" collapsed="1">
      <c r="B118" s="54">
        <f t="shared" si="9"/>
        <v>99</v>
      </c>
      <c r="C118" s="117" t="s">
        <v>127</v>
      </c>
      <c r="D118" s="117" t="s">
        <v>128</v>
      </c>
      <c r="E118" s="194" t="s">
        <v>265</v>
      </c>
      <c r="F118" s="195" t="s">
        <v>23</v>
      </c>
      <c r="G118" s="122">
        <v>796</v>
      </c>
      <c r="H118" s="122" t="s">
        <v>9</v>
      </c>
      <c r="I118" s="196">
        <v>1</v>
      </c>
      <c r="J118" s="124" t="s">
        <v>54</v>
      </c>
      <c r="K118" s="90" t="s">
        <v>22</v>
      </c>
      <c r="L118" s="90" t="s">
        <v>45</v>
      </c>
      <c r="M118" s="95">
        <v>473.9</v>
      </c>
      <c r="N118" s="96">
        <v>43525</v>
      </c>
      <c r="O118" s="96" t="s">
        <v>192</v>
      </c>
      <c r="P118" s="90" t="s">
        <v>44</v>
      </c>
      <c r="Q118" s="138" t="s">
        <v>66</v>
      </c>
    </row>
    <row r="119" spans="2:17" ht="51">
      <c r="B119" s="54">
        <f t="shared" si="9"/>
        <v>100</v>
      </c>
      <c r="C119" s="139" t="s">
        <v>576</v>
      </c>
      <c r="D119" s="150" t="s">
        <v>576</v>
      </c>
      <c r="E119" s="101" t="s">
        <v>577</v>
      </c>
      <c r="F119" s="101" t="s">
        <v>23</v>
      </c>
      <c r="G119" s="111">
        <f t="shared" ref="G119:G136" si="17">IF(H119="тн",168,IF(H119="шт",796,IF(H119="кг",166,IF(H119="м2",55,IF(H119="м3",113,IF(H119="п.м.",18,IF(H119="секц",840,IF(H119="компл",839,0))))))))</f>
        <v>796</v>
      </c>
      <c r="H119" s="101" t="s">
        <v>9</v>
      </c>
      <c r="I119" s="104" t="s">
        <v>2</v>
      </c>
      <c r="J119" s="108" t="s">
        <v>176</v>
      </c>
      <c r="K119" s="106" t="s">
        <v>175</v>
      </c>
      <c r="L119" s="90"/>
      <c r="M119" s="141">
        <v>349.6</v>
      </c>
      <c r="N119" s="108" t="s">
        <v>186</v>
      </c>
      <c r="O119" s="108" t="s">
        <v>217</v>
      </c>
      <c r="P119" s="101" t="s">
        <v>382</v>
      </c>
      <c r="Q119" s="109" t="s">
        <v>79</v>
      </c>
    </row>
    <row r="120" spans="2:17" ht="25.5">
      <c r="B120" s="54">
        <f t="shared" si="9"/>
        <v>101</v>
      </c>
      <c r="C120" s="139" t="s">
        <v>509</v>
      </c>
      <c r="D120" s="118" t="s">
        <v>509</v>
      </c>
      <c r="E120" s="101" t="s">
        <v>578</v>
      </c>
      <c r="F120" s="101" t="s">
        <v>23</v>
      </c>
      <c r="G120" s="111">
        <f t="shared" si="17"/>
        <v>796</v>
      </c>
      <c r="H120" s="101" t="s">
        <v>9</v>
      </c>
      <c r="I120" s="104" t="s">
        <v>2</v>
      </c>
      <c r="J120" s="108" t="s">
        <v>176</v>
      </c>
      <c r="K120" s="106" t="s">
        <v>175</v>
      </c>
      <c r="L120" s="90"/>
      <c r="M120" s="141">
        <v>505.9</v>
      </c>
      <c r="N120" s="108" t="s">
        <v>186</v>
      </c>
      <c r="O120" s="108" t="s">
        <v>217</v>
      </c>
      <c r="P120" s="101" t="s">
        <v>382</v>
      </c>
      <c r="Q120" s="109" t="s">
        <v>79</v>
      </c>
    </row>
    <row r="121" spans="2:17" ht="38.25">
      <c r="B121" s="54">
        <f t="shared" si="9"/>
        <v>102</v>
      </c>
      <c r="C121" s="100" t="s">
        <v>202</v>
      </c>
      <c r="D121" s="139" t="s">
        <v>202</v>
      </c>
      <c r="E121" s="101" t="s">
        <v>579</v>
      </c>
      <c r="F121" s="101" t="s">
        <v>23</v>
      </c>
      <c r="G121" s="111">
        <f t="shared" si="17"/>
        <v>796</v>
      </c>
      <c r="H121" s="101" t="s">
        <v>9</v>
      </c>
      <c r="I121" s="104" t="s">
        <v>2</v>
      </c>
      <c r="J121" s="108" t="s">
        <v>176</v>
      </c>
      <c r="K121" s="106" t="s">
        <v>175</v>
      </c>
      <c r="L121" s="90"/>
      <c r="M121" s="141">
        <v>250.9</v>
      </c>
      <c r="N121" s="108" t="s">
        <v>186</v>
      </c>
      <c r="O121" s="108" t="s">
        <v>217</v>
      </c>
      <c r="P121" s="101" t="s">
        <v>382</v>
      </c>
      <c r="Q121" s="109" t="s">
        <v>79</v>
      </c>
    </row>
    <row r="122" spans="2:17" ht="38.25">
      <c r="B122" s="54">
        <f t="shared" si="9"/>
        <v>103</v>
      </c>
      <c r="C122" s="100" t="s">
        <v>580</v>
      </c>
      <c r="D122" s="118" t="s">
        <v>581</v>
      </c>
      <c r="E122" s="101" t="s">
        <v>582</v>
      </c>
      <c r="F122" s="101" t="s">
        <v>23</v>
      </c>
      <c r="G122" s="111">
        <f t="shared" si="17"/>
        <v>796</v>
      </c>
      <c r="H122" s="101" t="s">
        <v>9</v>
      </c>
      <c r="I122" s="104" t="s">
        <v>2</v>
      </c>
      <c r="J122" s="108" t="s">
        <v>176</v>
      </c>
      <c r="K122" s="106" t="s">
        <v>175</v>
      </c>
      <c r="L122" s="90"/>
      <c r="M122" s="141">
        <v>516.9</v>
      </c>
      <c r="N122" s="108" t="s">
        <v>186</v>
      </c>
      <c r="O122" s="108" t="s">
        <v>217</v>
      </c>
      <c r="P122" s="101" t="s">
        <v>382</v>
      </c>
      <c r="Q122" s="109" t="s">
        <v>79</v>
      </c>
    </row>
    <row r="123" spans="2:17" ht="38.25">
      <c r="B123" s="54">
        <f t="shared" si="9"/>
        <v>104</v>
      </c>
      <c r="C123" s="180" t="s">
        <v>480</v>
      </c>
      <c r="D123" s="180" t="s">
        <v>480</v>
      </c>
      <c r="E123" s="101" t="s">
        <v>583</v>
      </c>
      <c r="F123" s="101" t="s">
        <v>23</v>
      </c>
      <c r="G123" s="111">
        <f t="shared" si="17"/>
        <v>796</v>
      </c>
      <c r="H123" s="101" t="s">
        <v>9</v>
      </c>
      <c r="I123" s="104" t="s">
        <v>2</v>
      </c>
      <c r="J123" s="108" t="s">
        <v>176</v>
      </c>
      <c r="K123" s="106" t="s">
        <v>175</v>
      </c>
      <c r="L123" s="90"/>
      <c r="M123" s="141">
        <v>314.3</v>
      </c>
      <c r="N123" s="108" t="s">
        <v>186</v>
      </c>
      <c r="O123" s="108" t="s">
        <v>217</v>
      </c>
      <c r="P123" s="101" t="s">
        <v>382</v>
      </c>
      <c r="Q123" s="109" t="s">
        <v>79</v>
      </c>
    </row>
    <row r="124" spans="2:17" ht="25.5">
      <c r="B124" s="54">
        <f t="shared" si="9"/>
        <v>105</v>
      </c>
      <c r="C124" s="139" t="s">
        <v>584</v>
      </c>
      <c r="D124" s="150" t="s">
        <v>585</v>
      </c>
      <c r="E124" s="101" t="s">
        <v>586</v>
      </c>
      <c r="F124" s="101" t="s">
        <v>23</v>
      </c>
      <c r="G124" s="111">
        <f t="shared" si="17"/>
        <v>796</v>
      </c>
      <c r="H124" s="101" t="s">
        <v>9</v>
      </c>
      <c r="I124" s="104" t="s">
        <v>2</v>
      </c>
      <c r="J124" s="108" t="s">
        <v>176</v>
      </c>
      <c r="K124" s="106" t="s">
        <v>175</v>
      </c>
      <c r="L124" s="90"/>
      <c r="M124" s="141">
        <v>168</v>
      </c>
      <c r="N124" s="108" t="s">
        <v>186</v>
      </c>
      <c r="O124" s="108" t="s">
        <v>217</v>
      </c>
      <c r="P124" s="101" t="s">
        <v>382</v>
      </c>
      <c r="Q124" s="109" t="s">
        <v>79</v>
      </c>
    </row>
    <row r="125" spans="2:17" ht="38.25">
      <c r="B125" s="54">
        <f t="shared" si="9"/>
        <v>106</v>
      </c>
      <c r="C125" s="139" t="s">
        <v>496</v>
      </c>
      <c r="D125" s="118" t="s">
        <v>497</v>
      </c>
      <c r="E125" s="101" t="s">
        <v>587</v>
      </c>
      <c r="F125" s="101" t="s">
        <v>23</v>
      </c>
      <c r="G125" s="111">
        <f t="shared" si="17"/>
        <v>796</v>
      </c>
      <c r="H125" s="101" t="s">
        <v>9</v>
      </c>
      <c r="I125" s="104" t="s">
        <v>2</v>
      </c>
      <c r="J125" s="108" t="s">
        <v>176</v>
      </c>
      <c r="K125" s="106" t="s">
        <v>175</v>
      </c>
      <c r="L125" s="90"/>
      <c r="M125" s="141">
        <v>260.2</v>
      </c>
      <c r="N125" s="108" t="s">
        <v>186</v>
      </c>
      <c r="O125" s="108" t="s">
        <v>217</v>
      </c>
      <c r="P125" s="101" t="s">
        <v>382</v>
      </c>
      <c r="Q125" s="109" t="s">
        <v>79</v>
      </c>
    </row>
    <row r="126" spans="2:17" ht="25.5">
      <c r="B126" s="54">
        <f t="shared" si="9"/>
        <v>107</v>
      </c>
      <c r="C126" s="139" t="s">
        <v>338</v>
      </c>
      <c r="D126" s="150" t="s">
        <v>338</v>
      </c>
      <c r="E126" s="101" t="s">
        <v>588</v>
      </c>
      <c r="F126" s="101" t="s">
        <v>23</v>
      </c>
      <c r="G126" s="111">
        <f t="shared" si="17"/>
        <v>796</v>
      </c>
      <c r="H126" s="101" t="s">
        <v>9</v>
      </c>
      <c r="I126" s="104" t="s">
        <v>2</v>
      </c>
      <c r="J126" s="108" t="s">
        <v>176</v>
      </c>
      <c r="K126" s="106" t="s">
        <v>175</v>
      </c>
      <c r="L126" s="90"/>
      <c r="M126" s="141">
        <v>319.3</v>
      </c>
      <c r="N126" s="108" t="s">
        <v>186</v>
      </c>
      <c r="O126" s="108" t="s">
        <v>217</v>
      </c>
      <c r="P126" s="101" t="s">
        <v>382</v>
      </c>
      <c r="Q126" s="109" t="s">
        <v>79</v>
      </c>
    </row>
    <row r="127" spans="2:17" ht="38.25">
      <c r="B127" s="54">
        <f t="shared" si="9"/>
        <v>108</v>
      </c>
      <c r="C127" s="139" t="s">
        <v>517</v>
      </c>
      <c r="D127" s="150" t="s">
        <v>517</v>
      </c>
      <c r="E127" s="101" t="s">
        <v>589</v>
      </c>
      <c r="F127" s="101" t="s">
        <v>23</v>
      </c>
      <c r="G127" s="111">
        <f t="shared" si="17"/>
        <v>796</v>
      </c>
      <c r="H127" s="101" t="s">
        <v>9</v>
      </c>
      <c r="I127" s="104" t="s">
        <v>2</v>
      </c>
      <c r="J127" s="108" t="s">
        <v>176</v>
      </c>
      <c r="K127" s="106" t="s">
        <v>175</v>
      </c>
      <c r="L127" s="90"/>
      <c r="M127" s="141">
        <v>78.38</v>
      </c>
      <c r="N127" s="108" t="s">
        <v>186</v>
      </c>
      <c r="O127" s="108" t="s">
        <v>217</v>
      </c>
      <c r="P127" s="101" t="s">
        <v>382</v>
      </c>
      <c r="Q127" s="109" t="s">
        <v>79</v>
      </c>
    </row>
    <row r="128" spans="2:17" ht="38.25">
      <c r="B128" s="54">
        <f t="shared" si="9"/>
        <v>109</v>
      </c>
      <c r="C128" s="100" t="s">
        <v>590</v>
      </c>
      <c r="D128" s="100" t="s">
        <v>590</v>
      </c>
      <c r="E128" s="101" t="s">
        <v>591</v>
      </c>
      <c r="F128" s="101" t="s">
        <v>23</v>
      </c>
      <c r="G128" s="111">
        <f t="shared" si="17"/>
        <v>796</v>
      </c>
      <c r="H128" s="101" t="s">
        <v>9</v>
      </c>
      <c r="I128" s="104" t="s">
        <v>2</v>
      </c>
      <c r="J128" s="108" t="s">
        <v>176</v>
      </c>
      <c r="K128" s="106" t="s">
        <v>175</v>
      </c>
      <c r="L128" s="90"/>
      <c r="M128" s="141">
        <v>1109.69</v>
      </c>
      <c r="N128" s="108" t="s">
        <v>186</v>
      </c>
      <c r="O128" s="108" t="s">
        <v>217</v>
      </c>
      <c r="P128" s="101" t="s">
        <v>382</v>
      </c>
      <c r="Q128" s="109" t="s">
        <v>79</v>
      </c>
    </row>
    <row r="129" spans="2:17" ht="25.5">
      <c r="B129" s="54">
        <f t="shared" si="9"/>
        <v>110</v>
      </c>
      <c r="C129" s="139" t="s">
        <v>477</v>
      </c>
      <c r="D129" s="150" t="s">
        <v>478</v>
      </c>
      <c r="E129" s="101" t="s">
        <v>592</v>
      </c>
      <c r="F129" s="101" t="s">
        <v>23</v>
      </c>
      <c r="G129" s="111">
        <f t="shared" si="17"/>
        <v>796</v>
      </c>
      <c r="H129" s="101" t="s">
        <v>9</v>
      </c>
      <c r="I129" s="104" t="s">
        <v>2</v>
      </c>
      <c r="J129" s="108" t="s">
        <v>176</v>
      </c>
      <c r="K129" s="106" t="s">
        <v>175</v>
      </c>
      <c r="L129" s="90"/>
      <c r="M129" s="141">
        <v>164</v>
      </c>
      <c r="N129" s="108" t="s">
        <v>186</v>
      </c>
      <c r="O129" s="108" t="s">
        <v>217</v>
      </c>
      <c r="P129" s="101" t="s">
        <v>382</v>
      </c>
      <c r="Q129" s="109" t="s">
        <v>79</v>
      </c>
    </row>
    <row r="130" spans="2:17" ht="38.25">
      <c r="B130" s="54">
        <f t="shared" si="9"/>
        <v>111</v>
      </c>
      <c r="C130" s="150" t="s">
        <v>525</v>
      </c>
      <c r="D130" s="150" t="s">
        <v>525</v>
      </c>
      <c r="E130" s="101" t="s">
        <v>593</v>
      </c>
      <c r="F130" s="101" t="s">
        <v>23</v>
      </c>
      <c r="G130" s="111">
        <f t="shared" si="17"/>
        <v>796</v>
      </c>
      <c r="H130" s="101" t="s">
        <v>9</v>
      </c>
      <c r="I130" s="104" t="s">
        <v>2</v>
      </c>
      <c r="J130" s="108" t="s">
        <v>176</v>
      </c>
      <c r="K130" s="106" t="s">
        <v>175</v>
      </c>
      <c r="L130" s="90"/>
      <c r="M130" s="141">
        <v>1103</v>
      </c>
      <c r="N130" s="108" t="s">
        <v>186</v>
      </c>
      <c r="O130" s="108" t="s">
        <v>217</v>
      </c>
      <c r="P130" s="101" t="s">
        <v>382</v>
      </c>
      <c r="Q130" s="109" t="s">
        <v>79</v>
      </c>
    </row>
    <row r="131" spans="2:17" ht="36">
      <c r="B131" s="54">
        <f t="shared" si="9"/>
        <v>112</v>
      </c>
      <c r="C131" s="139" t="s">
        <v>594</v>
      </c>
      <c r="D131" s="150" t="s">
        <v>595</v>
      </c>
      <c r="E131" s="101" t="s">
        <v>596</v>
      </c>
      <c r="F131" s="101" t="s">
        <v>23</v>
      </c>
      <c r="G131" s="111">
        <f t="shared" si="17"/>
        <v>796</v>
      </c>
      <c r="H131" s="101" t="s">
        <v>9</v>
      </c>
      <c r="I131" s="104" t="s">
        <v>2</v>
      </c>
      <c r="J131" s="108" t="s">
        <v>176</v>
      </c>
      <c r="K131" s="106" t="s">
        <v>175</v>
      </c>
      <c r="L131" s="90"/>
      <c r="M131" s="141">
        <v>291.18</v>
      </c>
      <c r="N131" s="108" t="s">
        <v>186</v>
      </c>
      <c r="O131" s="108" t="s">
        <v>217</v>
      </c>
      <c r="P131" s="101" t="s">
        <v>382</v>
      </c>
      <c r="Q131" s="109" t="s">
        <v>79</v>
      </c>
    </row>
    <row r="132" spans="2:17" ht="38.25">
      <c r="B132" s="54">
        <f t="shared" si="9"/>
        <v>113</v>
      </c>
      <c r="C132" s="100" t="s">
        <v>129</v>
      </c>
      <c r="D132" s="139" t="s">
        <v>129</v>
      </c>
      <c r="E132" s="101" t="s">
        <v>597</v>
      </c>
      <c r="F132" s="101" t="s">
        <v>23</v>
      </c>
      <c r="G132" s="111">
        <f t="shared" si="17"/>
        <v>796</v>
      </c>
      <c r="H132" s="101" t="s">
        <v>9</v>
      </c>
      <c r="I132" s="104" t="s">
        <v>2</v>
      </c>
      <c r="J132" s="108" t="s">
        <v>176</v>
      </c>
      <c r="K132" s="106" t="s">
        <v>175</v>
      </c>
      <c r="L132" s="90"/>
      <c r="M132" s="141">
        <v>226.21</v>
      </c>
      <c r="N132" s="108" t="s">
        <v>186</v>
      </c>
      <c r="O132" s="108" t="s">
        <v>217</v>
      </c>
      <c r="P132" s="101" t="s">
        <v>382</v>
      </c>
      <c r="Q132" s="109" t="s">
        <v>79</v>
      </c>
    </row>
    <row r="133" spans="2:17" ht="38.25">
      <c r="B133" s="54">
        <f t="shared" si="9"/>
        <v>114</v>
      </c>
      <c r="C133" s="100" t="s">
        <v>598</v>
      </c>
      <c r="D133" s="118" t="s">
        <v>599</v>
      </c>
      <c r="E133" s="101" t="s">
        <v>600</v>
      </c>
      <c r="F133" s="101" t="s">
        <v>23</v>
      </c>
      <c r="G133" s="111">
        <f t="shared" si="17"/>
        <v>796</v>
      </c>
      <c r="H133" s="101" t="s">
        <v>9</v>
      </c>
      <c r="I133" s="104" t="s">
        <v>2</v>
      </c>
      <c r="J133" s="108" t="s">
        <v>176</v>
      </c>
      <c r="K133" s="106" t="s">
        <v>175</v>
      </c>
      <c r="L133" s="90"/>
      <c r="M133" s="141">
        <v>453.1</v>
      </c>
      <c r="N133" s="108" t="s">
        <v>186</v>
      </c>
      <c r="O133" s="108" t="s">
        <v>217</v>
      </c>
      <c r="P133" s="101" t="s">
        <v>382</v>
      </c>
      <c r="Q133" s="109" t="s">
        <v>79</v>
      </c>
    </row>
    <row r="134" spans="2:17" ht="38.25">
      <c r="B134" s="54">
        <f t="shared" si="9"/>
        <v>115</v>
      </c>
      <c r="C134" s="100" t="s">
        <v>129</v>
      </c>
      <c r="D134" s="139" t="s">
        <v>129</v>
      </c>
      <c r="E134" s="101" t="s">
        <v>601</v>
      </c>
      <c r="F134" s="101" t="s">
        <v>23</v>
      </c>
      <c r="G134" s="111">
        <f t="shared" si="17"/>
        <v>796</v>
      </c>
      <c r="H134" s="101" t="s">
        <v>9</v>
      </c>
      <c r="I134" s="104" t="s">
        <v>2</v>
      </c>
      <c r="J134" s="108" t="s">
        <v>176</v>
      </c>
      <c r="K134" s="106" t="s">
        <v>175</v>
      </c>
      <c r="L134" s="90"/>
      <c r="M134" s="141">
        <v>132</v>
      </c>
      <c r="N134" s="108" t="s">
        <v>186</v>
      </c>
      <c r="O134" s="108" t="s">
        <v>217</v>
      </c>
      <c r="P134" s="101" t="s">
        <v>382</v>
      </c>
      <c r="Q134" s="109" t="s">
        <v>79</v>
      </c>
    </row>
    <row r="135" spans="2:17" ht="25.5">
      <c r="B135" s="54">
        <f t="shared" si="9"/>
        <v>116</v>
      </c>
      <c r="C135" s="118" t="s">
        <v>514</v>
      </c>
      <c r="D135" s="118" t="s">
        <v>515</v>
      </c>
      <c r="E135" s="101" t="s">
        <v>602</v>
      </c>
      <c r="F135" s="101" t="s">
        <v>23</v>
      </c>
      <c r="G135" s="111">
        <f t="shared" si="17"/>
        <v>796</v>
      </c>
      <c r="H135" s="101" t="s">
        <v>9</v>
      </c>
      <c r="I135" s="104" t="s">
        <v>2</v>
      </c>
      <c r="J135" s="108" t="s">
        <v>176</v>
      </c>
      <c r="K135" s="106" t="s">
        <v>175</v>
      </c>
      <c r="L135" s="90"/>
      <c r="M135" s="141">
        <v>150</v>
      </c>
      <c r="N135" s="108" t="s">
        <v>186</v>
      </c>
      <c r="O135" s="108" t="s">
        <v>217</v>
      </c>
      <c r="P135" s="101" t="s">
        <v>382</v>
      </c>
      <c r="Q135" s="109" t="s">
        <v>79</v>
      </c>
    </row>
    <row r="136" spans="2:17" ht="38.25">
      <c r="B136" s="54">
        <f t="shared" si="9"/>
        <v>117</v>
      </c>
      <c r="C136" s="118" t="s">
        <v>527</v>
      </c>
      <c r="D136" s="118" t="s">
        <v>528</v>
      </c>
      <c r="E136" s="101" t="s">
        <v>603</v>
      </c>
      <c r="F136" s="101" t="s">
        <v>23</v>
      </c>
      <c r="G136" s="111">
        <f t="shared" si="17"/>
        <v>796</v>
      </c>
      <c r="H136" s="101" t="s">
        <v>9</v>
      </c>
      <c r="I136" s="104" t="s">
        <v>2</v>
      </c>
      <c r="J136" s="108" t="s">
        <v>176</v>
      </c>
      <c r="K136" s="106" t="s">
        <v>175</v>
      </c>
      <c r="L136" s="90"/>
      <c r="M136" s="141">
        <v>139.19999999999999</v>
      </c>
      <c r="N136" s="108" t="s">
        <v>186</v>
      </c>
      <c r="O136" s="108" t="s">
        <v>217</v>
      </c>
      <c r="P136" s="101" t="s">
        <v>382</v>
      </c>
      <c r="Q136" s="109" t="s">
        <v>79</v>
      </c>
    </row>
    <row r="137" spans="2:17" ht="51">
      <c r="B137" s="54">
        <f t="shared" si="9"/>
        <v>118</v>
      </c>
      <c r="C137" s="121" t="s">
        <v>178</v>
      </c>
      <c r="D137" s="121" t="s">
        <v>179</v>
      </c>
      <c r="E137" s="90" t="s">
        <v>311</v>
      </c>
      <c r="F137" s="90" t="s">
        <v>23</v>
      </c>
      <c r="G137" s="129">
        <v>792</v>
      </c>
      <c r="H137" s="90" t="s">
        <v>207</v>
      </c>
      <c r="I137" s="95">
        <v>231</v>
      </c>
      <c r="J137" s="94" t="s">
        <v>65</v>
      </c>
      <c r="K137" s="125" t="s">
        <v>351</v>
      </c>
      <c r="L137" s="125" t="s">
        <v>351</v>
      </c>
      <c r="M137" s="95">
        <v>2988.48</v>
      </c>
      <c r="N137" s="96">
        <v>43525</v>
      </c>
      <c r="O137" s="96" t="s">
        <v>174</v>
      </c>
      <c r="P137" s="90" t="s">
        <v>44</v>
      </c>
      <c r="Q137" s="138" t="s">
        <v>66</v>
      </c>
    </row>
    <row r="138" spans="2:17" ht="38.25">
      <c r="B138" s="54">
        <f t="shared" si="9"/>
        <v>119</v>
      </c>
      <c r="C138" s="117" t="s">
        <v>124</v>
      </c>
      <c r="D138" s="117" t="s">
        <v>123</v>
      </c>
      <c r="E138" s="90" t="s">
        <v>293</v>
      </c>
      <c r="F138" s="90" t="s">
        <v>136</v>
      </c>
      <c r="G138" s="136">
        <v>796</v>
      </c>
      <c r="H138" s="197" t="s">
        <v>9</v>
      </c>
      <c r="I138" s="93" t="s">
        <v>2</v>
      </c>
      <c r="J138" s="94" t="s">
        <v>54</v>
      </c>
      <c r="K138" s="90" t="s">
        <v>22</v>
      </c>
      <c r="L138" s="90" t="s">
        <v>22</v>
      </c>
      <c r="M138" s="95">
        <v>2791.2</v>
      </c>
      <c r="N138" s="126">
        <v>43525</v>
      </c>
      <c r="O138" s="96">
        <v>43617</v>
      </c>
      <c r="P138" s="90" t="s">
        <v>384</v>
      </c>
      <c r="Q138" s="97" t="s">
        <v>79</v>
      </c>
    </row>
    <row r="139" spans="2:17" ht="38.25">
      <c r="B139" s="54">
        <f t="shared" si="9"/>
        <v>120</v>
      </c>
      <c r="C139" s="139" t="s">
        <v>178</v>
      </c>
      <c r="D139" s="150" t="s">
        <v>179</v>
      </c>
      <c r="E139" s="101" t="s">
        <v>569</v>
      </c>
      <c r="F139" s="101" t="s">
        <v>23</v>
      </c>
      <c r="G139" s="111">
        <v>792</v>
      </c>
      <c r="H139" s="101" t="s">
        <v>207</v>
      </c>
      <c r="I139" s="104">
        <v>150</v>
      </c>
      <c r="J139" s="108" t="s">
        <v>54</v>
      </c>
      <c r="K139" s="106" t="s">
        <v>22</v>
      </c>
      <c r="L139" s="89"/>
      <c r="M139" s="141">
        <v>303.75</v>
      </c>
      <c r="N139" s="142">
        <v>43525</v>
      </c>
      <c r="O139" s="108" t="s">
        <v>174</v>
      </c>
      <c r="P139" s="101" t="s">
        <v>44</v>
      </c>
      <c r="Q139" s="109" t="s">
        <v>66</v>
      </c>
    </row>
    <row r="140" spans="2:17" ht="38.25">
      <c r="B140" s="54">
        <f t="shared" si="9"/>
        <v>121</v>
      </c>
      <c r="C140" s="162" t="s">
        <v>321</v>
      </c>
      <c r="D140" s="100" t="s">
        <v>324</v>
      </c>
      <c r="E140" s="101" t="s">
        <v>609</v>
      </c>
      <c r="F140" s="101" t="s">
        <v>474</v>
      </c>
      <c r="G140" s="101">
        <v>112</v>
      </c>
      <c r="H140" s="101" t="s">
        <v>75</v>
      </c>
      <c r="I140" s="104">
        <v>14212</v>
      </c>
      <c r="J140" s="105" t="s">
        <v>176</v>
      </c>
      <c r="K140" s="106" t="s">
        <v>175</v>
      </c>
      <c r="L140" s="89"/>
      <c r="M140" s="104">
        <v>2629.22</v>
      </c>
      <c r="N140" s="108" t="s">
        <v>186</v>
      </c>
      <c r="O140" s="108" t="s">
        <v>215</v>
      </c>
      <c r="P140" s="101" t="s">
        <v>382</v>
      </c>
      <c r="Q140" s="128" t="s">
        <v>79</v>
      </c>
    </row>
    <row r="141" spans="2:17" ht="51">
      <c r="B141" s="54">
        <f t="shared" si="9"/>
        <v>122</v>
      </c>
      <c r="C141" s="139" t="s">
        <v>327</v>
      </c>
      <c r="D141" s="118" t="s">
        <v>531</v>
      </c>
      <c r="E141" s="101" t="s">
        <v>610</v>
      </c>
      <c r="F141" s="120" t="s">
        <v>28</v>
      </c>
      <c r="G141" s="128">
        <v>796</v>
      </c>
      <c r="H141" s="101" t="s">
        <v>9</v>
      </c>
      <c r="I141" s="165" t="s">
        <v>2</v>
      </c>
      <c r="J141" s="108" t="s">
        <v>54</v>
      </c>
      <c r="K141" s="181" t="s">
        <v>22</v>
      </c>
      <c r="L141" s="89"/>
      <c r="M141" s="104">
        <v>2216.1</v>
      </c>
      <c r="N141" s="108" t="s">
        <v>186</v>
      </c>
      <c r="O141" s="108" t="s">
        <v>192</v>
      </c>
      <c r="P141" s="101" t="s">
        <v>382</v>
      </c>
      <c r="Q141" s="128" t="s">
        <v>79</v>
      </c>
    </row>
    <row r="142" spans="2:17" ht="51">
      <c r="B142" s="54">
        <f t="shared" si="9"/>
        <v>123</v>
      </c>
      <c r="C142" s="139" t="s">
        <v>509</v>
      </c>
      <c r="D142" s="118" t="s">
        <v>509</v>
      </c>
      <c r="E142" s="101" t="s">
        <v>612</v>
      </c>
      <c r="F142" s="120" t="s">
        <v>28</v>
      </c>
      <c r="G142" s="128">
        <v>796</v>
      </c>
      <c r="H142" s="101" t="s">
        <v>9</v>
      </c>
      <c r="I142" s="165" t="s">
        <v>2</v>
      </c>
      <c r="J142" s="108" t="s">
        <v>176</v>
      </c>
      <c r="K142" s="181" t="s">
        <v>175</v>
      </c>
      <c r="L142" s="89"/>
      <c r="M142" s="104">
        <v>182.2</v>
      </c>
      <c r="N142" s="108" t="s">
        <v>186</v>
      </c>
      <c r="O142" s="108" t="s">
        <v>192</v>
      </c>
      <c r="P142" s="101" t="s">
        <v>382</v>
      </c>
      <c r="Q142" s="128" t="s">
        <v>79</v>
      </c>
    </row>
    <row r="143" spans="2:17" ht="76.5">
      <c r="B143" s="54">
        <f t="shared" si="9"/>
        <v>124</v>
      </c>
      <c r="C143" s="139" t="s">
        <v>527</v>
      </c>
      <c r="D143" s="118" t="s">
        <v>528</v>
      </c>
      <c r="E143" s="101" t="s">
        <v>613</v>
      </c>
      <c r="F143" s="120" t="s">
        <v>28</v>
      </c>
      <c r="G143" s="128">
        <v>796</v>
      </c>
      <c r="H143" s="101" t="s">
        <v>9</v>
      </c>
      <c r="I143" s="165" t="s">
        <v>2</v>
      </c>
      <c r="J143" s="108" t="s">
        <v>176</v>
      </c>
      <c r="K143" s="181" t="s">
        <v>175</v>
      </c>
      <c r="L143" s="89"/>
      <c r="M143" s="104">
        <v>455.96</v>
      </c>
      <c r="N143" s="108" t="s">
        <v>186</v>
      </c>
      <c r="O143" s="108" t="s">
        <v>192</v>
      </c>
      <c r="P143" s="101" t="s">
        <v>382</v>
      </c>
      <c r="Q143" s="128" t="s">
        <v>79</v>
      </c>
    </row>
    <row r="144" spans="2:17" ht="114.75">
      <c r="B144" s="54">
        <f t="shared" si="9"/>
        <v>125</v>
      </c>
      <c r="C144" s="139" t="s">
        <v>109</v>
      </c>
      <c r="D144" s="100" t="s">
        <v>110</v>
      </c>
      <c r="E144" s="101" t="s">
        <v>614</v>
      </c>
      <c r="F144" s="101" t="s">
        <v>23</v>
      </c>
      <c r="G144" s="128">
        <f t="shared" ref="G144" si="18">IF(H144="тн",168,IF(H144="шт",796,IF(H144="кг",166,IF(H144="м2",55,IF(H144="м3",113,IF(H144="п.м.",18,IF(H144="секц",840,IF(H144="компл",839,0))))))))</f>
        <v>796</v>
      </c>
      <c r="H144" s="128" t="s">
        <v>9</v>
      </c>
      <c r="I144" s="104">
        <v>1</v>
      </c>
      <c r="J144" s="108" t="s">
        <v>54</v>
      </c>
      <c r="K144" s="101" t="s">
        <v>22</v>
      </c>
      <c r="L144" s="89"/>
      <c r="M144" s="104">
        <v>420</v>
      </c>
      <c r="N144" s="108" t="s">
        <v>186</v>
      </c>
      <c r="O144" s="108" t="s">
        <v>228</v>
      </c>
      <c r="P144" s="101" t="s">
        <v>380</v>
      </c>
      <c r="Q144" s="128" t="s">
        <v>66</v>
      </c>
    </row>
    <row r="145" spans="2:17" ht="38.25">
      <c r="B145" s="54">
        <f t="shared" si="9"/>
        <v>126</v>
      </c>
      <c r="C145" s="139" t="s">
        <v>615</v>
      </c>
      <c r="D145" s="150" t="s">
        <v>616</v>
      </c>
      <c r="E145" s="119" t="s">
        <v>617</v>
      </c>
      <c r="F145" s="119" t="s">
        <v>28</v>
      </c>
      <c r="G145" s="198">
        <v>792</v>
      </c>
      <c r="H145" s="190" t="s">
        <v>207</v>
      </c>
      <c r="I145" s="199">
        <v>1</v>
      </c>
      <c r="J145" s="200" t="s">
        <v>84</v>
      </c>
      <c r="K145" s="101" t="s">
        <v>62</v>
      </c>
      <c r="L145" s="89"/>
      <c r="M145" s="201">
        <v>161</v>
      </c>
      <c r="N145" s="113" t="s">
        <v>186</v>
      </c>
      <c r="O145" s="108" t="s">
        <v>217</v>
      </c>
      <c r="P145" s="101" t="s">
        <v>44</v>
      </c>
      <c r="Q145" s="101" t="s">
        <v>66</v>
      </c>
    </row>
    <row r="146" spans="2:17" ht="38.25">
      <c r="B146" s="54">
        <f t="shared" si="9"/>
        <v>127</v>
      </c>
      <c r="C146" s="139" t="s">
        <v>566</v>
      </c>
      <c r="D146" s="150" t="s">
        <v>567</v>
      </c>
      <c r="E146" s="101" t="s">
        <v>618</v>
      </c>
      <c r="F146" s="101" t="s">
        <v>23</v>
      </c>
      <c r="G146" s="111">
        <f t="shared" ref="G146:G149" si="19">IF(H146="тн",168,IF(H146="шт",796,IF(H146="кг",166,IF(H146="м2",55,IF(H146="м3",113,IF(H146="п.м.",18,IF(H146="секц",840,IF(H146="компл",839,0))))))))</f>
        <v>796</v>
      </c>
      <c r="H146" s="101" t="s">
        <v>9</v>
      </c>
      <c r="I146" s="104" t="s">
        <v>2</v>
      </c>
      <c r="J146" s="108" t="s">
        <v>314</v>
      </c>
      <c r="K146" s="143" t="s">
        <v>313</v>
      </c>
      <c r="L146" s="89"/>
      <c r="M146" s="141">
        <v>2143.5100000000002</v>
      </c>
      <c r="N146" s="142">
        <v>43525</v>
      </c>
      <c r="O146" s="108" t="s">
        <v>186</v>
      </c>
      <c r="P146" s="101" t="s">
        <v>44</v>
      </c>
      <c r="Q146" s="109" t="s">
        <v>79</v>
      </c>
    </row>
    <row r="147" spans="2:17" ht="51">
      <c r="B147" s="54">
        <f t="shared" si="9"/>
        <v>128</v>
      </c>
      <c r="C147" s="139" t="s">
        <v>566</v>
      </c>
      <c r="D147" s="150" t="s">
        <v>567</v>
      </c>
      <c r="E147" s="101" t="s">
        <v>619</v>
      </c>
      <c r="F147" s="101" t="s">
        <v>23</v>
      </c>
      <c r="G147" s="111">
        <f t="shared" si="19"/>
        <v>796</v>
      </c>
      <c r="H147" s="101" t="s">
        <v>9</v>
      </c>
      <c r="I147" s="104" t="s">
        <v>2</v>
      </c>
      <c r="J147" s="108" t="s">
        <v>314</v>
      </c>
      <c r="K147" s="143" t="s">
        <v>313</v>
      </c>
      <c r="L147" s="89"/>
      <c r="M147" s="141">
        <v>1512.16</v>
      </c>
      <c r="N147" s="142">
        <v>43525</v>
      </c>
      <c r="O147" s="108" t="s">
        <v>186</v>
      </c>
      <c r="P147" s="101" t="s">
        <v>44</v>
      </c>
      <c r="Q147" s="109" t="s">
        <v>79</v>
      </c>
    </row>
    <row r="148" spans="2:17" ht="51">
      <c r="B148" s="54">
        <f t="shared" si="9"/>
        <v>129</v>
      </c>
      <c r="C148" s="139" t="s">
        <v>566</v>
      </c>
      <c r="D148" s="150" t="s">
        <v>567</v>
      </c>
      <c r="E148" s="101" t="s">
        <v>620</v>
      </c>
      <c r="F148" s="101" t="s">
        <v>23</v>
      </c>
      <c r="G148" s="111">
        <f t="shared" si="19"/>
        <v>796</v>
      </c>
      <c r="H148" s="101" t="s">
        <v>9</v>
      </c>
      <c r="I148" s="104" t="s">
        <v>2</v>
      </c>
      <c r="J148" s="108" t="s">
        <v>314</v>
      </c>
      <c r="K148" s="143" t="s">
        <v>313</v>
      </c>
      <c r="L148" s="89"/>
      <c r="M148" s="141">
        <v>178.22</v>
      </c>
      <c r="N148" s="142">
        <v>43525</v>
      </c>
      <c r="O148" s="108" t="s">
        <v>186</v>
      </c>
      <c r="P148" s="101" t="s">
        <v>44</v>
      </c>
      <c r="Q148" s="109" t="s">
        <v>79</v>
      </c>
    </row>
    <row r="149" spans="2:17" ht="51">
      <c r="B149" s="54">
        <f t="shared" si="9"/>
        <v>130</v>
      </c>
      <c r="C149" s="139" t="s">
        <v>566</v>
      </c>
      <c r="D149" s="150" t="s">
        <v>567</v>
      </c>
      <c r="E149" s="101" t="s">
        <v>621</v>
      </c>
      <c r="F149" s="101" t="s">
        <v>23</v>
      </c>
      <c r="G149" s="111">
        <f t="shared" si="19"/>
        <v>796</v>
      </c>
      <c r="H149" s="101" t="s">
        <v>9</v>
      </c>
      <c r="I149" s="104" t="s">
        <v>2</v>
      </c>
      <c r="J149" s="108" t="s">
        <v>314</v>
      </c>
      <c r="K149" s="101" t="s">
        <v>313</v>
      </c>
      <c r="L149" s="89"/>
      <c r="M149" s="104">
        <v>494.52</v>
      </c>
      <c r="N149" s="142">
        <v>43525</v>
      </c>
      <c r="O149" s="108" t="s">
        <v>186</v>
      </c>
      <c r="P149" s="101" t="s">
        <v>44</v>
      </c>
      <c r="Q149" s="109" t="s">
        <v>79</v>
      </c>
    </row>
    <row r="150" spans="2:17" ht="18.75">
      <c r="B150" s="273" t="s">
        <v>405</v>
      </c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</row>
    <row r="151" spans="2:17" ht="51">
      <c r="B151" s="54">
        <f>B149+1</f>
        <v>131</v>
      </c>
      <c r="C151" s="117" t="s">
        <v>118</v>
      </c>
      <c r="D151" s="117" t="s">
        <v>334</v>
      </c>
      <c r="E151" s="90" t="s">
        <v>302</v>
      </c>
      <c r="F151" s="90" t="s">
        <v>23</v>
      </c>
      <c r="G151" s="129">
        <v>168</v>
      </c>
      <c r="H151" s="90" t="s">
        <v>1</v>
      </c>
      <c r="I151" s="95">
        <v>24</v>
      </c>
      <c r="J151" s="94" t="s">
        <v>27</v>
      </c>
      <c r="K151" s="90" t="s">
        <v>45</v>
      </c>
      <c r="L151" s="90" t="s">
        <v>21</v>
      </c>
      <c r="M151" s="95">
        <v>2589.6</v>
      </c>
      <c r="N151" s="96">
        <v>43556</v>
      </c>
      <c r="O151" s="96" t="s">
        <v>217</v>
      </c>
      <c r="P151" s="90" t="s">
        <v>380</v>
      </c>
      <c r="Q151" s="97" t="s">
        <v>66</v>
      </c>
    </row>
    <row r="152" spans="2:17" s="2" customFormat="1" ht="63.75">
      <c r="B152" s="54">
        <f>B151+1</f>
        <v>132</v>
      </c>
      <c r="C152" s="100" t="s">
        <v>574</v>
      </c>
      <c r="D152" s="100" t="s">
        <v>574</v>
      </c>
      <c r="E152" s="143" t="s">
        <v>575</v>
      </c>
      <c r="F152" s="143" t="s">
        <v>23</v>
      </c>
      <c r="G152" s="168">
        <f t="shared" ref="G152" si="20">IF(H152="тн",168,IF(H152="шт",796,IF(H152="кг",166,IF(H152="м2",55,IF(H152="м3",113,IF(H152="п.м.",18,IF(H152="секц",840,IF(H152="компл",839,0))))))))</f>
        <v>796</v>
      </c>
      <c r="H152" s="128" t="s">
        <v>9</v>
      </c>
      <c r="I152" s="104">
        <v>1</v>
      </c>
      <c r="J152" s="113" t="s">
        <v>27</v>
      </c>
      <c r="K152" s="143" t="s">
        <v>153</v>
      </c>
      <c r="L152" s="90"/>
      <c r="M152" s="104">
        <v>1460.48</v>
      </c>
      <c r="N152" s="108" t="s">
        <v>214</v>
      </c>
      <c r="O152" s="108" t="s">
        <v>217</v>
      </c>
      <c r="P152" s="101" t="s">
        <v>44</v>
      </c>
      <c r="Q152" s="128" t="s">
        <v>66</v>
      </c>
    </row>
    <row r="153" spans="2:17" s="2" customFormat="1" ht="38.25">
      <c r="B153" s="54">
        <f t="shared" ref="B153:B216" si="21">B152+1</f>
        <v>133</v>
      </c>
      <c r="C153" s="139" t="s">
        <v>615</v>
      </c>
      <c r="D153" s="150" t="s">
        <v>616</v>
      </c>
      <c r="E153" s="101" t="s">
        <v>631</v>
      </c>
      <c r="F153" s="101" t="s">
        <v>28</v>
      </c>
      <c r="G153" s="198">
        <v>792</v>
      </c>
      <c r="H153" s="190" t="s">
        <v>9</v>
      </c>
      <c r="I153" s="199">
        <v>1</v>
      </c>
      <c r="J153" s="200" t="s">
        <v>54</v>
      </c>
      <c r="K153" s="101" t="s">
        <v>22</v>
      </c>
      <c r="L153" s="90"/>
      <c r="M153" s="104">
        <v>876</v>
      </c>
      <c r="N153" s="113" t="s">
        <v>214</v>
      </c>
      <c r="O153" s="108" t="s">
        <v>632</v>
      </c>
      <c r="P153" s="101" t="s">
        <v>44</v>
      </c>
      <c r="Q153" s="101" t="s">
        <v>66</v>
      </c>
    </row>
    <row r="154" spans="2:17" s="2" customFormat="1" ht="89.25">
      <c r="B154" s="54">
        <f t="shared" si="21"/>
        <v>134</v>
      </c>
      <c r="C154" s="100" t="s">
        <v>124</v>
      </c>
      <c r="D154" s="100" t="s">
        <v>123</v>
      </c>
      <c r="E154" s="101" t="s">
        <v>633</v>
      </c>
      <c r="F154" s="101" t="s">
        <v>28</v>
      </c>
      <c r="G154" s="111">
        <v>796</v>
      </c>
      <c r="H154" s="154" t="s">
        <v>9</v>
      </c>
      <c r="I154" s="155" t="s">
        <v>2</v>
      </c>
      <c r="J154" s="108" t="s">
        <v>54</v>
      </c>
      <c r="K154" s="101" t="s">
        <v>22</v>
      </c>
      <c r="L154" s="90"/>
      <c r="M154" s="104">
        <v>3740.1</v>
      </c>
      <c r="N154" s="142">
        <v>43556</v>
      </c>
      <c r="O154" s="142">
        <v>43617</v>
      </c>
      <c r="P154" s="101" t="s">
        <v>384</v>
      </c>
      <c r="Q154" s="128" t="s">
        <v>79</v>
      </c>
    </row>
    <row r="155" spans="2:17" ht="76.5">
      <c r="B155" s="54">
        <f t="shared" si="21"/>
        <v>135</v>
      </c>
      <c r="C155" s="117" t="s">
        <v>198</v>
      </c>
      <c r="D155" s="208" t="s">
        <v>199</v>
      </c>
      <c r="E155" s="90" t="s">
        <v>289</v>
      </c>
      <c r="F155" s="90" t="s">
        <v>23</v>
      </c>
      <c r="G155" s="136">
        <v>796</v>
      </c>
      <c r="H155" s="90" t="s">
        <v>85</v>
      </c>
      <c r="I155" s="144">
        <v>1</v>
      </c>
      <c r="J155" s="211" t="s">
        <v>27</v>
      </c>
      <c r="K155" s="195" t="s">
        <v>191</v>
      </c>
      <c r="L155" s="90" t="s">
        <v>191</v>
      </c>
      <c r="M155" s="212">
        <v>914.97</v>
      </c>
      <c r="N155" s="96">
        <v>43556</v>
      </c>
      <c r="O155" s="96" t="s">
        <v>228</v>
      </c>
      <c r="P155" s="90" t="s">
        <v>384</v>
      </c>
      <c r="Q155" s="175" t="s">
        <v>79</v>
      </c>
    </row>
    <row r="156" spans="2:17" ht="51">
      <c r="B156" s="54">
        <f t="shared" si="21"/>
        <v>136</v>
      </c>
      <c r="C156" s="121" t="s">
        <v>151</v>
      </c>
      <c r="D156" s="121" t="s">
        <v>133</v>
      </c>
      <c r="E156" s="90" t="s">
        <v>413</v>
      </c>
      <c r="F156" s="90" t="s">
        <v>23</v>
      </c>
      <c r="G156" s="136">
        <v>796</v>
      </c>
      <c r="H156" s="195" t="s">
        <v>9</v>
      </c>
      <c r="I156" s="95">
        <v>1</v>
      </c>
      <c r="J156" s="94" t="s">
        <v>131</v>
      </c>
      <c r="K156" s="125" t="s">
        <v>132</v>
      </c>
      <c r="L156" s="125" t="s">
        <v>132</v>
      </c>
      <c r="M156" s="95">
        <v>950</v>
      </c>
      <c r="N156" s="126">
        <v>43556</v>
      </c>
      <c r="O156" s="96" t="s">
        <v>286</v>
      </c>
      <c r="P156" s="90" t="s">
        <v>380</v>
      </c>
      <c r="Q156" s="138" t="s">
        <v>66</v>
      </c>
    </row>
    <row r="157" spans="2:17" s="2" customFormat="1" ht="76.5">
      <c r="B157" s="54">
        <f t="shared" si="21"/>
        <v>137</v>
      </c>
      <c r="C157" s="139" t="s">
        <v>326</v>
      </c>
      <c r="D157" s="139" t="s">
        <v>326</v>
      </c>
      <c r="E157" s="109" t="s">
        <v>649</v>
      </c>
      <c r="F157" s="109" t="s">
        <v>264</v>
      </c>
      <c r="G157" s="103">
        <f t="shared" ref="G157:G158" si="22">IF(H157="тн",168,IF(H157="шт",796,IF(H157="кг",166,IF(H157="м2",55,IF(H157="м3",113,IF(H157="п.м.",18,IF(H157="секц",840,IF(H157="компл",839,0))))))))</f>
        <v>796</v>
      </c>
      <c r="H157" s="103" t="s">
        <v>9</v>
      </c>
      <c r="I157" s="107" t="s">
        <v>2</v>
      </c>
      <c r="J157" s="108" t="s">
        <v>314</v>
      </c>
      <c r="K157" s="101" t="s">
        <v>313</v>
      </c>
      <c r="L157" s="90"/>
      <c r="M157" s="104">
        <v>12001.6</v>
      </c>
      <c r="N157" s="108" t="s">
        <v>214</v>
      </c>
      <c r="O157" s="108" t="s">
        <v>228</v>
      </c>
      <c r="P157" s="101" t="s">
        <v>44</v>
      </c>
      <c r="Q157" s="109" t="s">
        <v>66</v>
      </c>
    </row>
    <row r="158" spans="2:17" s="2" customFormat="1" ht="76.5">
      <c r="B158" s="54">
        <f t="shared" si="21"/>
        <v>138</v>
      </c>
      <c r="C158" s="139" t="s">
        <v>326</v>
      </c>
      <c r="D158" s="139" t="s">
        <v>326</v>
      </c>
      <c r="E158" s="109" t="s">
        <v>650</v>
      </c>
      <c r="F158" s="109" t="s">
        <v>23</v>
      </c>
      <c r="G158" s="103">
        <f t="shared" si="22"/>
        <v>796</v>
      </c>
      <c r="H158" s="103" t="s">
        <v>9</v>
      </c>
      <c r="I158" s="107">
        <v>1</v>
      </c>
      <c r="J158" s="108" t="s">
        <v>330</v>
      </c>
      <c r="K158" s="101" t="s">
        <v>651</v>
      </c>
      <c r="L158" s="90"/>
      <c r="M158" s="104">
        <v>3294.83</v>
      </c>
      <c r="N158" s="108" t="s">
        <v>214</v>
      </c>
      <c r="O158" s="108" t="s">
        <v>215</v>
      </c>
      <c r="P158" s="101" t="s">
        <v>44</v>
      </c>
      <c r="Q158" s="109" t="s">
        <v>66</v>
      </c>
    </row>
    <row r="159" spans="2:17" s="2" customFormat="1" ht="63.75">
      <c r="B159" s="54">
        <f t="shared" si="21"/>
        <v>139</v>
      </c>
      <c r="C159" s="162" t="s">
        <v>320</v>
      </c>
      <c r="D159" s="162" t="s">
        <v>622</v>
      </c>
      <c r="E159" s="143" t="s">
        <v>623</v>
      </c>
      <c r="F159" s="143" t="s">
        <v>23</v>
      </c>
      <c r="G159" s="128">
        <f>IF(H159="тн",168,IF(H159="шт",796,IF(H159="кг",166,IF(H159="м2",55,IF(H159="м3",113,IF(H159="п.м.",18,IF(H159="секц",840,IF(H159="компл",839,0))))))))</f>
        <v>168</v>
      </c>
      <c r="H159" s="143" t="s">
        <v>1</v>
      </c>
      <c r="I159" s="104">
        <v>3950</v>
      </c>
      <c r="J159" s="160" t="s">
        <v>27</v>
      </c>
      <c r="K159" s="143" t="s">
        <v>624</v>
      </c>
      <c r="L159" s="90"/>
      <c r="M159" s="104">
        <v>337725</v>
      </c>
      <c r="N159" s="108" t="s">
        <v>214</v>
      </c>
      <c r="O159" s="108" t="s">
        <v>217</v>
      </c>
      <c r="P159" s="101" t="s">
        <v>380</v>
      </c>
      <c r="Q159" s="101" t="s">
        <v>66</v>
      </c>
    </row>
    <row r="160" spans="2:17" s="2" customFormat="1" ht="76.5">
      <c r="B160" s="54">
        <f t="shared" si="21"/>
        <v>140</v>
      </c>
      <c r="C160" s="162" t="s">
        <v>320</v>
      </c>
      <c r="D160" s="162" t="s">
        <v>622</v>
      </c>
      <c r="E160" s="143" t="s">
        <v>625</v>
      </c>
      <c r="F160" s="143" t="s">
        <v>23</v>
      </c>
      <c r="G160" s="128">
        <f>IF(H160="тн",168,IF(H160="шт",796,IF(H160="кг",166,IF(H160="м2",55,IF(H160="м3",113,IF(H160="п.м.",18,IF(H160="секц",840,IF(H160="компл",839,0))))))))</f>
        <v>168</v>
      </c>
      <c r="H160" s="143" t="s">
        <v>1</v>
      </c>
      <c r="I160" s="104">
        <v>5500</v>
      </c>
      <c r="J160" s="160" t="s">
        <v>27</v>
      </c>
      <c r="K160" s="143" t="s">
        <v>626</v>
      </c>
      <c r="L160" s="90"/>
      <c r="M160" s="104">
        <v>479100</v>
      </c>
      <c r="N160" s="108" t="s">
        <v>214</v>
      </c>
      <c r="O160" s="108" t="s">
        <v>217</v>
      </c>
      <c r="P160" s="101" t="s">
        <v>380</v>
      </c>
      <c r="Q160" s="101" t="s">
        <v>66</v>
      </c>
    </row>
    <row r="161" spans="2:17" s="2" customFormat="1" ht="102">
      <c r="B161" s="54">
        <f t="shared" si="21"/>
        <v>141</v>
      </c>
      <c r="C161" s="139" t="s">
        <v>400</v>
      </c>
      <c r="D161" s="139" t="s">
        <v>392</v>
      </c>
      <c r="E161" s="143" t="s">
        <v>627</v>
      </c>
      <c r="F161" s="143" t="s">
        <v>23</v>
      </c>
      <c r="G161" s="140">
        <f t="shared" ref="G161" si="23">IF(H161="тн",168,IF(H161="шт",796,IF(H161="кг",166,IF(H161="м2",55,IF(H161="м3",113,IF(H161="п.м.",18,IF(H161="секц",840,IF(H161="компл",839,0))))))))</f>
        <v>796</v>
      </c>
      <c r="H161" s="128" t="s">
        <v>9</v>
      </c>
      <c r="I161" s="104">
        <v>1</v>
      </c>
      <c r="J161" s="105" t="s">
        <v>176</v>
      </c>
      <c r="K161" s="106" t="s">
        <v>175</v>
      </c>
      <c r="L161" s="90"/>
      <c r="M161" s="104">
        <v>1310</v>
      </c>
      <c r="N161" s="169" t="s">
        <v>214</v>
      </c>
      <c r="O161" s="169" t="s">
        <v>192</v>
      </c>
      <c r="P161" s="101" t="s">
        <v>44</v>
      </c>
      <c r="Q161" s="101" t="s">
        <v>66</v>
      </c>
    </row>
    <row r="162" spans="2:17" s="2" customFormat="1" ht="38.25">
      <c r="B162" s="54">
        <f t="shared" si="21"/>
        <v>142</v>
      </c>
      <c r="C162" s="139" t="s">
        <v>628</v>
      </c>
      <c r="D162" s="150" t="s">
        <v>629</v>
      </c>
      <c r="E162" s="119" t="s">
        <v>630</v>
      </c>
      <c r="F162" s="119" t="s">
        <v>28</v>
      </c>
      <c r="G162" s="128">
        <v>792</v>
      </c>
      <c r="H162" s="101" t="s">
        <v>9</v>
      </c>
      <c r="I162" s="157">
        <v>18</v>
      </c>
      <c r="J162" s="108" t="s">
        <v>54</v>
      </c>
      <c r="K162" s="101" t="s">
        <v>22</v>
      </c>
      <c r="L162" s="90"/>
      <c r="M162" s="201">
        <v>205.2</v>
      </c>
      <c r="N162" s="113" t="s">
        <v>214</v>
      </c>
      <c r="O162" s="108" t="s">
        <v>241</v>
      </c>
      <c r="P162" s="101" t="s">
        <v>44</v>
      </c>
      <c r="Q162" s="101" t="s">
        <v>66</v>
      </c>
    </row>
    <row r="163" spans="2:17" ht="63.75">
      <c r="B163" s="54">
        <f t="shared" si="21"/>
        <v>143</v>
      </c>
      <c r="C163" s="117" t="s">
        <v>157</v>
      </c>
      <c r="D163" s="117" t="s">
        <v>158</v>
      </c>
      <c r="E163" s="90" t="s">
        <v>159</v>
      </c>
      <c r="F163" s="90" t="s">
        <v>23</v>
      </c>
      <c r="G163" s="129">
        <v>796</v>
      </c>
      <c r="H163" s="90" t="s">
        <v>9</v>
      </c>
      <c r="I163" s="130" t="s">
        <v>2</v>
      </c>
      <c r="J163" s="202" t="s">
        <v>3</v>
      </c>
      <c r="K163" s="90" t="s">
        <v>46</v>
      </c>
      <c r="L163" s="90" t="s">
        <v>46</v>
      </c>
      <c r="M163" s="178">
        <v>576</v>
      </c>
      <c r="N163" s="108" t="s">
        <v>214</v>
      </c>
      <c r="O163" s="96" t="s">
        <v>217</v>
      </c>
      <c r="P163" s="90" t="s">
        <v>44</v>
      </c>
      <c r="Q163" s="203" t="s">
        <v>66</v>
      </c>
    </row>
    <row r="164" spans="2:17" ht="63.75">
      <c r="B164" s="54">
        <f t="shared" si="21"/>
        <v>144</v>
      </c>
      <c r="C164" s="117" t="s">
        <v>157</v>
      </c>
      <c r="D164" s="117" t="s">
        <v>158</v>
      </c>
      <c r="E164" s="90" t="s">
        <v>160</v>
      </c>
      <c r="F164" s="90" t="s">
        <v>23</v>
      </c>
      <c r="G164" s="129">
        <v>796</v>
      </c>
      <c r="H164" s="90" t="s">
        <v>9</v>
      </c>
      <c r="I164" s="130" t="s">
        <v>2</v>
      </c>
      <c r="J164" s="202" t="s">
        <v>3</v>
      </c>
      <c r="K164" s="90" t="s">
        <v>46</v>
      </c>
      <c r="L164" s="90" t="s">
        <v>46</v>
      </c>
      <c r="M164" s="178">
        <v>585</v>
      </c>
      <c r="N164" s="108" t="s">
        <v>214</v>
      </c>
      <c r="O164" s="96" t="s">
        <v>217</v>
      </c>
      <c r="P164" s="90" t="s">
        <v>44</v>
      </c>
      <c r="Q164" s="203" t="s">
        <v>66</v>
      </c>
    </row>
    <row r="165" spans="2:17" s="2" customFormat="1" ht="63.75">
      <c r="B165" s="54">
        <f t="shared" si="21"/>
        <v>145</v>
      </c>
      <c r="C165" s="117" t="s">
        <v>157</v>
      </c>
      <c r="D165" s="117" t="s">
        <v>158</v>
      </c>
      <c r="E165" s="90" t="s">
        <v>161</v>
      </c>
      <c r="F165" s="90" t="s">
        <v>23</v>
      </c>
      <c r="G165" s="129">
        <v>796</v>
      </c>
      <c r="H165" s="90" t="s">
        <v>9</v>
      </c>
      <c r="I165" s="130" t="s">
        <v>2</v>
      </c>
      <c r="J165" s="94" t="s">
        <v>25</v>
      </c>
      <c r="K165" s="90" t="s">
        <v>60</v>
      </c>
      <c r="L165" s="90" t="s">
        <v>60</v>
      </c>
      <c r="M165" s="178">
        <v>660</v>
      </c>
      <c r="N165" s="108" t="s">
        <v>214</v>
      </c>
      <c r="O165" s="96" t="s">
        <v>217</v>
      </c>
      <c r="P165" s="90" t="s">
        <v>44</v>
      </c>
      <c r="Q165" s="203" t="s">
        <v>66</v>
      </c>
    </row>
    <row r="166" spans="2:17" s="2" customFormat="1" ht="63.75">
      <c r="B166" s="54">
        <f t="shared" si="21"/>
        <v>146</v>
      </c>
      <c r="C166" s="117" t="s">
        <v>157</v>
      </c>
      <c r="D166" s="117" t="s">
        <v>158</v>
      </c>
      <c r="E166" s="90" t="s">
        <v>162</v>
      </c>
      <c r="F166" s="90" t="s">
        <v>23</v>
      </c>
      <c r="G166" s="129">
        <v>796</v>
      </c>
      <c r="H166" s="90" t="s">
        <v>9</v>
      </c>
      <c r="I166" s="130" t="s">
        <v>2</v>
      </c>
      <c r="J166" s="94" t="s">
        <v>25</v>
      </c>
      <c r="K166" s="90" t="s">
        <v>60</v>
      </c>
      <c r="L166" s="90" t="s">
        <v>60</v>
      </c>
      <c r="M166" s="178">
        <v>342</v>
      </c>
      <c r="N166" s="108" t="s">
        <v>214</v>
      </c>
      <c r="O166" s="96" t="s">
        <v>217</v>
      </c>
      <c r="P166" s="90" t="s">
        <v>44</v>
      </c>
      <c r="Q166" s="203" t="s">
        <v>66</v>
      </c>
    </row>
    <row r="167" spans="2:17" s="2" customFormat="1" ht="63.75">
      <c r="B167" s="54">
        <f t="shared" si="21"/>
        <v>147</v>
      </c>
      <c r="C167" s="117" t="s">
        <v>157</v>
      </c>
      <c r="D167" s="117" t="s">
        <v>158</v>
      </c>
      <c r="E167" s="90" t="s">
        <v>163</v>
      </c>
      <c r="F167" s="90" t="s">
        <v>23</v>
      </c>
      <c r="G167" s="129">
        <v>796</v>
      </c>
      <c r="H167" s="90" t="s">
        <v>9</v>
      </c>
      <c r="I167" s="130" t="s">
        <v>2</v>
      </c>
      <c r="J167" s="94" t="s">
        <v>24</v>
      </c>
      <c r="K167" s="90" t="s">
        <v>49</v>
      </c>
      <c r="L167" s="90" t="s">
        <v>49</v>
      </c>
      <c r="M167" s="178">
        <v>33.26</v>
      </c>
      <c r="N167" s="108" t="s">
        <v>214</v>
      </c>
      <c r="O167" s="96" t="s">
        <v>217</v>
      </c>
      <c r="P167" s="90" t="s">
        <v>44</v>
      </c>
      <c r="Q167" s="203" t="s">
        <v>66</v>
      </c>
    </row>
    <row r="168" spans="2:17" s="2" customFormat="1" ht="76.5">
      <c r="B168" s="54">
        <f t="shared" si="21"/>
        <v>148</v>
      </c>
      <c r="C168" s="117" t="s">
        <v>157</v>
      </c>
      <c r="D168" s="117" t="s">
        <v>158</v>
      </c>
      <c r="E168" s="90" t="s">
        <v>164</v>
      </c>
      <c r="F168" s="90" t="s">
        <v>23</v>
      </c>
      <c r="G168" s="129">
        <v>796</v>
      </c>
      <c r="H168" s="90" t="s">
        <v>9</v>
      </c>
      <c r="I168" s="130" t="s">
        <v>2</v>
      </c>
      <c r="J168" s="94" t="s">
        <v>24</v>
      </c>
      <c r="K168" s="90" t="s">
        <v>49</v>
      </c>
      <c r="L168" s="90" t="s">
        <v>49</v>
      </c>
      <c r="M168" s="178">
        <v>12</v>
      </c>
      <c r="N168" s="108" t="s">
        <v>214</v>
      </c>
      <c r="O168" s="96" t="s">
        <v>217</v>
      </c>
      <c r="P168" s="90" t="s">
        <v>44</v>
      </c>
      <c r="Q168" s="203" t="s">
        <v>66</v>
      </c>
    </row>
    <row r="169" spans="2:17" s="2" customFormat="1" ht="63.75">
      <c r="B169" s="54">
        <f t="shared" si="21"/>
        <v>149</v>
      </c>
      <c r="C169" s="117" t="s">
        <v>157</v>
      </c>
      <c r="D169" s="117" t="s">
        <v>158</v>
      </c>
      <c r="E169" s="90" t="s">
        <v>165</v>
      </c>
      <c r="F169" s="90" t="s">
        <v>23</v>
      </c>
      <c r="G169" s="129">
        <v>796</v>
      </c>
      <c r="H169" s="90" t="s">
        <v>9</v>
      </c>
      <c r="I169" s="130" t="s">
        <v>2</v>
      </c>
      <c r="J169" s="94" t="s">
        <v>56</v>
      </c>
      <c r="K169" s="90" t="s">
        <v>51</v>
      </c>
      <c r="L169" s="90" t="s">
        <v>51</v>
      </c>
      <c r="M169" s="178">
        <v>12</v>
      </c>
      <c r="N169" s="108" t="s">
        <v>214</v>
      </c>
      <c r="O169" s="96" t="s">
        <v>217</v>
      </c>
      <c r="P169" s="90" t="s">
        <v>44</v>
      </c>
      <c r="Q169" s="203" t="s">
        <v>66</v>
      </c>
    </row>
    <row r="170" spans="2:17" s="2" customFormat="1" ht="63.75">
      <c r="B170" s="54">
        <f t="shared" si="21"/>
        <v>150</v>
      </c>
      <c r="C170" s="117" t="s">
        <v>157</v>
      </c>
      <c r="D170" s="117" t="s">
        <v>158</v>
      </c>
      <c r="E170" s="90" t="s">
        <v>166</v>
      </c>
      <c r="F170" s="90" t="s">
        <v>23</v>
      </c>
      <c r="G170" s="129">
        <v>796</v>
      </c>
      <c r="H170" s="90" t="s">
        <v>9</v>
      </c>
      <c r="I170" s="130" t="s">
        <v>2</v>
      </c>
      <c r="J170" s="94" t="s">
        <v>64</v>
      </c>
      <c r="K170" s="90" t="s">
        <v>50</v>
      </c>
      <c r="L170" s="90" t="s">
        <v>50</v>
      </c>
      <c r="M170" s="178">
        <v>601</v>
      </c>
      <c r="N170" s="108" t="s">
        <v>214</v>
      </c>
      <c r="O170" s="96" t="s">
        <v>217</v>
      </c>
      <c r="P170" s="90" t="s">
        <v>44</v>
      </c>
      <c r="Q170" s="203" t="s">
        <v>66</v>
      </c>
    </row>
    <row r="171" spans="2:17" s="2" customFormat="1" ht="63.75">
      <c r="B171" s="54">
        <f t="shared" si="21"/>
        <v>151</v>
      </c>
      <c r="C171" s="117" t="s">
        <v>157</v>
      </c>
      <c r="D171" s="117" t="s">
        <v>158</v>
      </c>
      <c r="E171" s="90" t="s">
        <v>167</v>
      </c>
      <c r="F171" s="90" t="s">
        <v>23</v>
      </c>
      <c r="G171" s="129">
        <v>796</v>
      </c>
      <c r="H171" s="90" t="s">
        <v>9</v>
      </c>
      <c r="I171" s="130" t="s">
        <v>2</v>
      </c>
      <c r="J171" s="94" t="s">
        <v>26</v>
      </c>
      <c r="K171" s="90" t="s">
        <v>47</v>
      </c>
      <c r="L171" s="90" t="s">
        <v>47</v>
      </c>
      <c r="M171" s="178">
        <v>2520</v>
      </c>
      <c r="N171" s="108" t="s">
        <v>214</v>
      </c>
      <c r="O171" s="96" t="s">
        <v>217</v>
      </c>
      <c r="P171" s="90" t="s">
        <v>44</v>
      </c>
      <c r="Q171" s="203" t="s">
        <v>66</v>
      </c>
    </row>
    <row r="172" spans="2:17" s="2" customFormat="1" ht="76.5">
      <c r="B172" s="54">
        <f t="shared" si="21"/>
        <v>152</v>
      </c>
      <c r="C172" s="100" t="s">
        <v>157</v>
      </c>
      <c r="D172" s="100" t="s">
        <v>158</v>
      </c>
      <c r="E172" s="101" t="s">
        <v>634</v>
      </c>
      <c r="F172" s="101" t="s">
        <v>23</v>
      </c>
      <c r="G172" s="140">
        <f t="shared" ref="G172:G193" si="24">IF(H172="тн",168,IF(H172="шт",796,IF(H172="кг",166,IF(H172="м2",55,IF(H172="м3",113,IF(H172="п.м.",18,IF(H172="секц",840,IF(H172="компл",839,0))))))))</f>
        <v>796</v>
      </c>
      <c r="H172" s="101" t="s">
        <v>9</v>
      </c>
      <c r="I172" s="177" t="s">
        <v>2</v>
      </c>
      <c r="J172" s="108" t="s">
        <v>635</v>
      </c>
      <c r="K172" s="101" t="s">
        <v>636</v>
      </c>
      <c r="L172" s="90"/>
      <c r="M172" s="178">
        <v>6947.34</v>
      </c>
      <c r="N172" s="108" t="s">
        <v>214</v>
      </c>
      <c r="O172" s="108" t="s">
        <v>174</v>
      </c>
      <c r="P172" s="101" t="s">
        <v>44</v>
      </c>
      <c r="Q172" s="128" t="s">
        <v>66</v>
      </c>
    </row>
    <row r="173" spans="2:17" s="2" customFormat="1" ht="76.5">
      <c r="B173" s="54">
        <f t="shared" si="21"/>
        <v>153</v>
      </c>
      <c r="C173" s="100" t="s">
        <v>157</v>
      </c>
      <c r="D173" s="100" t="s">
        <v>158</v>
      </c>
      <c r="E173" s="101" t="s">
        <v>637</v>
      </c>
      <c r="F173" s="101" t="s">
        <v>23</v>
      </c>
      <c r="G173" s="140">
        <f t="shared" si="24"/>
        <v>796</v>
      </c>
      <c r="H173" s="101" t="s">
        <v>9</v>
      </c>
      <c r="I173" s="177" t="s">
        <v>2</v>
      </c>
      <c r="J173" s="108" t="s">
        <v>635</v>
      </c>
      <c r="K173" s="101" t="s">
        <v>636</v>
      </c>
      <c r="L173" s="90"/>
      <c r="M173" s="178">
        <v>2800.07</v>
      </c>
      <c r="N173" s="108" t="s">
        <v>214</v>
      </c>
      <c r="O173" s="108" t="s">
        <v>174</v>
      </c>
      <c r="P173" s="101" t="s">
        <v>44</v>
      </c>
      <c r="Q173" s="128" t="s">
        <v>66</v>
      </c>
    </row>
    <row r="174" spans="2:17" s="2" customFormat="1" ht="63.75">
      <c r="B174" s="54">
        <f t="shared" si="21"/>
        <v>154</v>
      </c>
      <c r="C174" s="100" t="s">
        <v>157</v>
      </c>
      <c r="D174" s="100" t="s">
        <v>158</v>
      </c>
      <c r="E174" s="101" t="s">
        <v>159</v>
      </c>
      <c r="F174" s="101" t="s">
        <v>23</v>
      </c>
      <c r="G174" s="140">
        <f t="shared" si="24"/>
        <v>796</v>
      </c>
      <c r="H174" s="101" t="s">
        <v>9</v>
      </c>
      <c r="I174" s="177" t="s">
        <v>2</v>
      </c>
      <c r="J174" s="204" t="s">
        <v>3</v>
      </c>
      <c r="K174" s="101" t="s">
        <v>46</v>
      </c>
      <c r="L174" s="90"/>
      <c r="M174" s="178">
        <v>576</v>
      </c>
      <c r="N174" s="108" t="s">
        <v>214</v>
      </c>
      <c r="O174" s="108" t="s">
        <v>212</v>
      </c>
      <c r="P174" s="101" t="s">
        <v>44</v>
      </c>
      <c r="Q174" s="128" t="s">
        <v>66</v>
      </c>
    </row>
    <row r="175" spans="2:17" s="2" customFormat="1" ht="63.75">
      <c r="B175" s="54">
        <f t="shared" si="21"/>
        <v>155</v>
      </c>
      <c r="C175" s="100" t="s">
        <v>157</v>
      </c>
      <c r="D175" s="100" t="s">
        <v>158</v>
      </c>
      <c r="E175" s="101" t="s">
        <v>160</v>
      </c>
      <c r="F175" s="101" t="s">
        <v>23</v>
      </c>
      <c r="G175" s="140">
        <f t="shared" si="24"/>
        <v>796</v>
      </c>
      <c r="H175" s="101" t="s">
        <v>9</v>
      </c>
      <c r="I175" s="177" t="s">
        <v>2</v>
      </c>
      <c r="J175" s="204" t="s">
        <v>3</v>
      </c>
      <c r="K175" s="101" t="s">
        <v>46</v>
      </c>
      <c r="L175" s="90"/>
      <c r="M175" s="178">
        <v>585</v>
      </c>
      <c r="N175" s="108" t="s">
        <v>214</v>
      </c>
      <c r="O175" s="108" t="s">
        <v>212</v>
      </c>
      <c r="P175" s="101" t="s">
        <v>44</v>
      </c>
      <c r="Q175" s="128" t="s">
        <v>66</v>
      </c>
    </row>
    <row r="176" spans="2:17" s="2" customFormat="1" ht="63.75">
      <c r="B176" s="54">
        <f t="shared" si="21"/>
        <v>156</v>
      </c>
      <c r="C176" s="100" t="s">
        <v>157</v>
      </c>
      <c r="D176" s="100" t="s">
        <v>158</v>
      </c>
      <c r="E176" s="101" t="s">
        <v>161</v>
      </c>
      <c r="F176" s="101" t="s">
        <v>23</v>
      </c>
      <c r="G176" s="140">
        <f t="shared" si="24"/>
        <v>796</v>
      </c>
      <c r="H176" s="101" t="s">
        <v>9</v>
      </c>
      <c r="I176" s="177" t="s">
        <v>2</v>
      </c>
      <c r="J176" s="108" t="s">
        <v>25</v>
      </c>
      <c r="K176" s="101" t="s">
        <v>60</v>
      </c>
      <c r="L176" s="90"/>
      <c r="M176" s="178">
        <v>960</v>
      </c>
      <c r="N176" s="108" t="s">
        <v>214</v>
      </c>
      <c r="O176" s="108" t="s">
        <v>212</v>
      </c>
      <c r="P176" s="101" t="s">
        <v>44</v>
      </c>
      <c r="Q176" s="128" t="s">
        <v>66</v>
      </c>
    </row>
    <row r="177" spans="2:17" s="2" customFormat="1" ht="63.75">
      <c r="B177" s="54">
        <f t="shared" si="21"/>
        <v>157</v>
      </c>
      <c r="C177" s="100" t="s">
        <v>157</v>
      </c>
      <c r="D177" s="100" t="s">
        <v>158</v>
      </c>
      <c r="E177" s="101" t="s">
        <v>162</v>
      </c>
      <c r="F177" s="101" t="s">
        <v>23</v>
      </c>
      <c r="G177" s="140">
        <f t="shared" si="24"/>
        <v>796</v>
      </c>
      <c r="H177" s="101" t="s">
        <v>9</v>
      </c>
      <c r="I177" s="177" t="s">
        <v>2</v>
      </c>
      <c r="J177" s="108" t="s">
        <v>25</v>
      </c>
      <c r="K177" s="101" t="s">
        <v>60</v>
      </c>
      <c r="L177" s="90"/>
      <c r="M177" s="178">
        <v>516</v>
      </c>
      <c r="N177" s="108" t="s">
        <v>214</v>
      </c>
      <c r="O177" s="108" t="s">
        <v>212</v>
      </c>
      <c r="P177" s="101" t="s">
        <v>44</v>
      </c>
      <c r="Q177" s="128" t="s">
        <v>66</v>
      </c>
    </row>
    <row r="178" spans="2:17" s="2" customFormat="1" ht="63.75">
      <c r="B178" s="54">
        <f t="shared" si="21"/>
        <v>158</v>
      </c>
      <c r="C178" s="100" t="s">
        <v>157</v>
      </c>
      <c r="D178" s="100" t="s">
        <v>158</v>
      </c>
      <c r="E178" s="101" t="s">
        <v>163</v>
      </c>
      <c r="F178" s="101" t="s">
        <v>23</v>
      </c>
      <c r="G178" s="140">
        <f t="shared" si="24"/>
        <v>796</v>
      </c>
      <c r="H178" s="101" t="s">
        <v>9</v>
      </c>
      <c r="I178" s="177" t="s">
        <v>2</v>
      </c>
      <c r="J178" s="108" t="s">
        <v>24</v>
      </c>
      <c r="K178" s="101" t="s">
        <v>49</v>
      </c>
      <c r="L178" s="90"/>
      <c r="M178" s="178">
        <v>33.26</v>
      </c>
      <c r="N178" s="108" t="s">
        <v>214</v>
      </c>
      <c r="O178" s="108" t="s">
        <v>212</v>
      </c>
      <c r="P178" s="101" t="s">
        <v>44</v>
      </c>
      <c r="Q178" s="128" t="s">
        <v>66</v>
      </c>
    </row>
    <row r="179" spans="2:17" s="2" customFormat="1" ht="76.5">
      <c r="B179" s="54">
        <f t="shared" si="21"/>
        <v>159</v>
      </c>
      <c r="C179" s="100" t="s">
        <v>157</v>
      </c>
      <c r="D179" s="100" t="s">
        <v>158</v>
      </c>
      <c r="E179" s="101" t="s">
        <v>164</v>
      </c>
      <c r="F179" s="101" t="s">
        <v>23</v>
      </c>
      <c r="G179" s="140">
        <f t="shared" si="24"/>
        <v>796</v>
      </c>
      <c r="H179" s="101" t="s">
        <v>9</v>
      </c>
      <c r="I179" s="177" t="s">
        <v>2</v>
      </c>
      <c r="J179" s="108" t="s">
        <v>24</v>
      </c>
      <c r="K179" s="101" t="s">
        <v>49</v>
      </c>
      <c r="L179" s="90"/>
      <c r="M179" s="178">
        <v>12</v>
      </c>
      <c r="N179" s="108" t="s">
        <v>214</v>
      </c>
      <c r="O179" s="108" t="s">
        <v>212</v>
      </c>
      <c r="P179" s="101" t="s">
        <v>44</v>
      </c>
      <c r="Q179" s="128" t="s">
        <v>66</v>
      </c>
    </row>
    <row r="180" spans="2:17" s="2" customFormat="1" ht="63.75">
      <c r="B180" s="54">
        <f t="shared" si="21"/>
        <v>160</v>
      </c>
      <c r="C180" s="100" t="s">
        <v>157</v>
      </c>
      <c r="D180" s="100" t="s">
        <v>158</v>
      </c>
      <c r="E180" s="101" t="s">
        <v>165</v>
      </c>
      <c r="F180" s="101" t="s">
        <v>23</v>
      </c>
      <c r="G180" s="140">
        <f t="shared" si="24"/>
        <v>796</v>
      </c>
      <c r="H180" s="101" t="s">
        <v>9</v>
      </c>
      <c r="I180" s="177" t="s">
        <v>2</v>
      </c>
      <c r="J180" s="108" t="s">
        <v>56</v>
      </c>
      <c r="K180" s="101" t="s">
        <v>51</v>
      </c>
      <c r="L180" s="90"/>
      <c r="M180" s="178">
        <v>12</v>
      </c>
      <c r="N180" s="108" t="s">
        <v>214</v>
      </c>
      <c r="O180" s="108" t="s">
        <v>212</v>
      </c>
      <c r="P180" s="101" t="s">
        <v>44</v>
      </c>
      <c r="Q180" s="128" t="s">
        <v>66</v>
      </c>
    </row>
    <row r="181" spans="2:17" s="2" customFormat="1" ht="63.75">
      <c r="B181" s="54">
        <f t="shared" si="21"/>
        <v>161</v>
      </c>
      <c r="C181" s="100" t="s">
        <v>157</v>
      </c>
      <c r="D181" s="100" t="s">
        <v>158</v>
      </c>
      <c r="E181" s="101" t="s">
        <v>166</v>
      </c>
      <c r="F181" s="101" t="s">
        <v>23</v>
      </c>
      <c r="G181" s="140">
        <f t="shared" si="24"/>
        <v>796</v>
      </c>
      <c r="H181" s="101" t="s">
        <v>9</v>
      </c>
      <c r="I181" s="177" t="s">
        <v>2</v>
      </c>
      <c r="J181" s="108" t="s">
        <v>64</v>
      </c>
      <c r="K181" s="101" t="s">
        <v>50</v>
      </c>
      <c r="L181" s="90"/>
      <c r="M181" s="178">
        <v>720</v>
      </c>
      <c r="N181" s="108" t="s">
        <v>214</v>
      </c>
      <c r="O181" s="108" t="s">
        <v>212</v>
      </c>
      <c r="P181" s="101" t="s">
        <v>44</v>
      </c>
      <c r="Q181" s="128" t="s">
        <v>66</v>
      </c>
    </row>
    <row r="182" spans="2:17" s="2" customFormat="1" ht="63.75">
      <c r="B182" s="54">
        <f t="shared" si="21"/>
        <v>162</v>
      </c>
      <c r="C182" s="100" t="s">
        <v>157</v>
      </c>
      <c r="D182" s="100" t="s">
        <v>158</v>
      </c>
      <c r="E182" s="101" t="s">
        <v>167</v>
      </c>
      <c r="F182" s="101" t="s">
        <v>23</v>
      </c>
      <c r="G182" s="140">
        <f t="shared" si="24"/>
        <v>796</v>
      </c>
      <c r="H182" s="101" t="s">
        <v>9</v>
      </c>
      <c r="I182" s="177" t="s">
        <v>2</v>
      </c>
      <c r="J182" s="108" t="s">
        <v>26</v>
      </c>
      <c r="K182" s="101" t="s">
        <v>47</v>
      </c>
      <c r="L182" s="90"/>
      <c r="M182" s="178">
        <v>3600</v>
      </c>
      <c r="N182" s="108" t="s">
        <v>214</v>
      </c>
      <c r="O182" s="108" t="s">
        <v>212</v>
      </c>
      <c r="P182" s="101" t="s">
        <v>44</v>
      </c>
      <c r="Q182" s="128" t="s">
        <v>66</v>
      </c>
    </row>
    <row r="183" spans="2:17" s="2" customFormat="1" ht="63.75">
      <c r="B183" s="54">
        <f t="shared" si="21"/>
        <v>163</v>
      </c>
      <c r="C183" s="100" t="s">
        <v>157</v>
      </c>
      <c r="D183" s="100" t="s">
        <v>158</v>
      </c>
      <c r="E183" s="101" t="s">
        <v>638</v>
      </c>
      <c r="F183" s="101" t="s">
        <v>23</v>
      </c>
      <c r="G183" s="140">
        <f t="shared" si="24"/>
        <v>796</v>
      </c>
      <c r="H183" s="101" t="s">
        <v>9</v>
      </c>
      <c r="I183" s="177" t="s">
        <v>2</v>
      </c>
      <c r="J183" s="108" t="s">
        <v>639</v>
      </c>
      <c r="K183" s="101" t="s">
        <v>640</v>
      </c>
      <c r="L183" s="90"/>
      <c r="M183" s="178">
        <v>364.3</v>
      </c>
      <c r="N183" s="108" t="s">
        <v>214</v>
      </c>
      <c r="O183" s="108" t="s">
        <v>212</v>
      </c>
      <c r="P183" s="101" t="s">
        <v>44</v>
      </c>
      <c r="Q183" s="128" t="s">
        <v>66</v>
      </c>
    </row>
    <row r="184" spans="2:17" s="2" customFormat="1" ht="63.75">
      <c r="B184" s="54">
        <f t="shared" si="21"/>
        <v>164</v>
      </c>
      <c r="C184" s="100" t="s">
        <v>157</v>
      </c>
      <c r="D184" s="100" t="s">
        <v>158</v>
      </c>
      <c r="E184" s="101" t="s">
        <v>641</v>
      </c>
      <c r="F184" s="101" t="s">
        <v>23</v>
      </c>
      <c r="G184" s="140">
        <f t="shared" si="24"/>
        <v>796</v>
      </c>
      <c r="H184" s="101" t="s">
        <v>9</v>
      </c>
      <c r="I184" s="177" t="s">
        <v>2</v>
      </c>
      <c r="J184" s="108" t="s">
        <v>639</v>
      </c>
      <c r="K184" s="101" t="s">
        <v>640</v>
      </c>
      <c r="L184" s="90"/>
      <c r="M184" s="178">
        <v>1440</v>
      </c>
      <c r="N184" s="108" t="s">
        <v>214</v>
      </c>
      <c r="O184" s="108" t="s">
        <v>212</v>
      </c>
      <c r="P184" s="101" t="s">
        <v>44</v>
      </c>
      <c r="Q184" s="128" t="s">
        <v>66</v>
      </c>
    </row>
    <row r="185" spans="2:17" s="2" customFormat="1" ht="63.75">
      <c r="B185" s="54">
        <f t="shared" si="21"/>
        <v>165</v>
      </c>
      <c r="C185" s="100" t="s">
        <v>157</v>
      </c>
      <c r="D185" s="100" t="s">
        <v>158</v>
      </c>
      <c r="E185" s="101" t="s">
        <v>642</v>
      </c>
      <c r="F185" s="101" t="s">
        <v>23</v>
      </c>
      <c r="G185" s="140">
        <f t="shared" si="24"/>
        <v>796</v>
      </c>
      <c r="H185" s="101" t="s">
        <v>9</v>
      </c>
      <c r="I185" s="177" t="s">
        <v>2</v>
      </c>
      <c r="J185" s="108" t="s">
        <v>639</v>
      </c>
      <c r="K185" s="101" t="s">
        <v>640</v>
      </c>
      <c r="L185" s="90"/>
      <c r="M185" s="178">
        <v>292.10000000000002</v>
      </c>
      <c r="N185" s="108" t="s">
        <v>214</v>
      </c>
      <c r="O185" s="108" t="s">
        <v>212</v>
      </c>
      <c r="P185" s="101" t="s">
        <v>44</v>
      </c>
      <c r="Q185" s="128" t="s">
        <v>66</v>
      </c>
    </row>
    <row r="186" spans="2:17" s="2" customFormat="1" ht="76.5">
      <c r="B186" s="54">
        <f t="shared" si="21"/>
        <v>166</v>
      </c>
      <c r="C186" s="100" t="s">
        <v>157</v>
      </c>
      <c r="D186" s="100" t="s">
        <v>158</v>
      </c>
      <c r="E186" s="101" t="s">
        <v>643</v>
      </c>
      <c r="F186" s="101" t="s">
        <v>23</v>
      </c>
      <c r="G186" s="140">
        <f t="shared" si="24"/>
        <v>796</v>
      </c>
      <c r="H186" s="101" t="s">
        <v>9</v>
      </c>
      <c r="I186" s="177" t="s">
        <v>2</v>
      </c>
      <c r="J186" s="108" t="s">
        <v>644</v>
      </c>
      <c r="K186" s="101" t="s">
        <v>645</v>
      </c>
      <c r="L186" s="90"/>
      <c r="M186" s="178">
        <v>61.72</v>
      </c>
      <c r="N186" s="108" t="s">
        <v>214</v>
      </c>
      <c r="O186" s="108" t="s">
        <v>212</v>
      </c>
      <c r="P186" s="101" t="s">
        <v>44</v>
      </c>
      <c r="Q186" s="128" t="s">
        <v>66</v>
      </c>
    </row>
    <row r="187" spans="2:17" s="2" customFormat="1" ht="76.5">
      <c r="B187" s="54">
        <f t="shared" si="21"/>
        <v>167</v>
      </c>
      <c r="C187" s="100" t="s">
        <v>157</v>
      </c>
      <c r="D187" s="100" t="s">
        <v>158</v>
      </c>
      <c r="E187" s="101" t="s">
        <v>634</v>
      </c>
      <c r="F187" s="101" t="s">
        <v>23</v>
      </c>
      <c r="G187" s="140">
        <f t="shared" si="24"/>
        <v>796</v>
      </c>
      <c r="H187" s="101" t="s">
        <v>9</v>
      </c>
      <c r="I187" s="177" t="s">
        <v>2</v>
      </c>
      <c r="J187" s="108" t="s">
        <v>635</v>
      </c>
      <c r="K187" s="101" t="s">
        <v>636</v>
      </c>
      <c r="L187" s="90"/>
      <c r="M187" s="178">
        <v>3000</v>
      </c>
      <c r="N187" s="108" t="s">
        <v>214</v>
      </c>
      <c r="O187" s="108" t="s">
        <v>212</v>
      </c>
      <c r="P187" s="101" t="s">
        <v>44</v>
      </c>
      <c r="Q187" s="128" t="s">
        <v>66</v>
      </c>
    </row>
    <row r="188" spans="2:17" s="2" customFormat="1" ht="76.5">
      <c r="B188" s="54">
        <f t="shared" si="21"/>
        <v>168</v>
      </c>
      <c r="C188" s="100" t="s">
        <v>157</v>
      </c>
      <c r="D188" s="100" t="s">
        <v>158</v>
      </c>
      <c r="E188" s="101" t="s">
        <v>637</v>
      </c>
      <c r="F188" s="101" t="s">
        <v>23</v>
      </c>
      <c r="G188" s="140">
        <f t="shared" si="24"/>
        <v>796</v>
      </c>
      <c r="H188" s="101" t="s">
        <v>9</v>
      </c>
      <c r="I188" s="177" t="s">
        <v>2</v>
      </c>
      <c r="J188" s="108" t="s">
        <v>635</v>
      </c>
      <c r="K188" s="101" t="s">
        <v>636</v>
      </c>
      <c r="L188" s="90"/>
      <c r="M188" s="178">
        <v>1521.6</v>
      </c>
      <c r="N188" s="108" t="s">
        <v>214</v>
      </c>
      <c r="O188" s="108" t="s">
        <v>212</v>
      </c>
      <c r="P188" s="101" t="s">
        <v>44</v>
      </c>
      <c r="Q188" s="128" t="s">
        <v>66</v>
      </c>
    </row>
    <row r="189" spans="2:17" s="2" customFormat="1" ht="76.5">
      <c r="B189" s="54">
        <f t="shared" si="21"/>
        <v>169</v>
      </c>
      <c r="C189" s="100" t="s">
        <v>157</v>
      </c>
      <c r="D189" s="100" t="s">
        <v>158</v>
      </c>
      <c r="E189" s="101" t="s">
        <v>646</v>
      </c>
      <c r="F189" s="101" t="s">
        <v>23</v>
      </c>
      <c r="G189" s="140">
        <f t="shared" si="24"/>
        <v>796</v>
      </c>
      <c r="H189" s="101" t="s">
        <v>9</v>
      </c>
      <c r="I189" s="177" t="s">
        <v>2</v>
      </c>
      <c r="J189" s="108" t="s">
        <v>647</v>
      </c>
      <c r="K189" s="101" t="s">
        <v>648</v>
      </c>
      <c r="L189" s="90"/>
      <c r="M189" s="178">
        <v>480</v>
      </c>
      <c r="N189" s="108" t="s">
        <v>214</v>
      </c>
      <c r="O189" s="108" t="s">
        <v>212</v>
      </c>
      <c r="P189" s="101" t="s">
        <v>44</v>
      </c>
      <c r="Q189" s="128" t="s">
        <v>66</v>
      </c>
    </row>
    <row r="190" spans="2:17" s="2" customFormat="1" ht="76.5">
      <c r="B190" s="54">
        <f t="shared" si="21"/>
        <v>170</v>
      </c>
      <c r="C190" s="100" t="s">
        <v>91</v>
      </c>
      <c r="D190" s="100" t="s">
        <v>94</v>
      </c>
      <c r="E190" s="143" t="s">
        <v>652</v>
      </c>
      <c r="F190" s="101" t="s">
        <v>8</v>
      </c>
      <c r="G190" s="101">
        <f t="shared" si="24"/>
        <v>796</v>
      </c>
      <c r="H190" s="101" t="s">
        <v>9</v>
      </c>
      <c r="I190" s="104" t="s">
        <v>2</v>
      </c>
      <c r="J190" s="108" t="s">
        <v>27</v>
      </c>
      <c r="K190" s="101" t="s">
        <v>653</v>
      </c>
      <c r="L190" s="90"/>
      <c r="M190" s="104">
        <v>1092.5</v>
      </c>
      <c r="N190" s="113" t="s">
        <v>214</v>
      </c>
      <c r="O190" s="113" t="s">
        <v>214</v>
      </c>
      <c r="P190" s="143" t="s">
        <v>44</v>
      </c>
      <c r="Q190" s="168" t="s">
        <v>66</v>
      </c>
    </row>
    <row r="191" spans="2:17" s="2" customFormat="1" ht="38.25">
      <c r="B191" s="54">
        <f t="shared" si="21"/>
        <v>171</v>
      </c>
      <c r="C191" s="118" t="s">
        <v>527</v>
      </c>
      <c r="D191" s="118" t="s">
        <v>528</v>
      </c>
      <c r="E191" s="101" t="s">
        <v>654</v>
      </c>
      <c r="F191" s="101" t="s">
        <v>23</v>
      </c>
      <c r="G191" s="111">
        <f t="shared" si="24"/>
        <v>796</v>
      </c>
      <c r="H191" s="101" t="s">
        <v>9</v>
      </c>
      <c r="I191" s="104" t="s">
        <v>2</v>
      </c>
      <c r="J191" s="108" t="s">
        <v>176</v>
      </c>
      <c r="K191" s="106" t="s">
        <v>175</v>
      </c>
      <c r="L191" s="90"/>
      <c r="M191" s="141">
        <v>278.39999999999998</v>
      </c>
      <c r="N191" s="108" t="s">
        <v>214</v>
      </c>
      <c r="O191" s="108" t="s">
        <v>217</v>
      </c>
      <c r="P191" s="101" t="s">
        <v>382</v>
      </c>
      <c r="Q191" s="109" t="s">
        <v>79</v>
      </c>
    </row>
    <row r="192" spans="2:17" s="2" customFormat="1" ht="51">
      <c r="B192" s="54">
        <f t="shared" si="21"/>
        <v>172</v>
      </c>
      <c r="C192" s="139" t="s">
        <v>576</v>
      </c>
      <c r="D192" s="150" t="s">
        <v>576</v>
      </c>
      <c r="E192" s="101" t="s">
        <v>655</v>
      </c>
      <c r="F192" s="101" t="s">
        <v>23</v>
      </c>
      <c r="G192" s="111">
        <f t="shared" si="24"/>
        <v>796</v>
      </c>
      <c r="H192" s="101" t="s">
        <v>9</v>
      </c>
      <c r="I192" s="104" t="s">
        <v>2</v>
      </c>
      <c r="J192" s="108" t="s">
        <v>176</v>
      </c>
      <c r="K192" s="106" t="s">
        <v>175</v>
      </c>
      <c r="L192" s="90"/>
      <c r="M192" s="141">
        <v>338.68</v>
      </c>
      <c r="N192" s="108" t="s">
        <v>214</v>
      </c>
      <c r="O192" s="108" t="s">
        <v>217</v>
      </c>
      <c r="P192" s="101" t="s">
        <v>382</v>
      </c>
      <c r="Q192" s="109" t="s">
        <v>79</v>
      </c>
    </row>
    <row r="193" spans="2:17" s="2" customFormat="1" ht="51">
      <c r="B193" s="54">
        <f t="shared" si="21"/>
        <v>173</v>
      </c>
      <c r="C193" s="100" t="s">
        <v>656</v>
      </c>
      <c r="D193" s="100" t="s">
        <v>657</v>
      </c>
      <c r="E193" s="143" t="s">
        <v>658</v>
      </c>
      <c r="F193" s="143" t="s">
        <v>23</v>
      </c>
      <c r="G193" s="168">
        <f t="shared" si="24"/>
        <v>796</v>
      </c>
      <c r="H193" s="168" t="s">
        <v>9</v>
      </c>
      <c r="I193" s="107" t="s">
        <v>2</v>
      </c>
      <c r="J193" s="113"/>
      <c r="K193" s="143" t="s">
        <v>659</v>
      </c>
      <c r="L193" s="90"/>
      <c r="M193" s="107">
        <v>768.18</v>
      </c>
      <c r="N193" s="108" t="s">
        <v>214</v>
      </c>
      <c r="O193" s="108" t="s">
        <v>192</v>
      </c>
      <c r="P193" s="101" t="s">
        <v>44</v>
      </c>
      <c r="Q193" s="128" t="s">
        <v>66</v>
      </c>
    </row>
    <row r="194" spans="2:17" s="2" customFormat="1" ht="25.5">
      <c r="B194" s="54">
        <f t="shared" si="21"/>
        <v>174</v>
      </c>
      <c r="C194" s="139" t="s">
        <v>338</v>
      </c>
      <c r="D194" s="150" t="s">
        <v>338</v>
      </c>
      <c r="E194" s="101" t="s">
        <v>661</v>
      </c>
      <c r="F194" s="164" t="s">
        <v>23</v>
      </c>
      <c r="G194" s="103">
        <v>797</v>
      </c>
      <c r="H194" s="104" t="s">
        <v>9</v>
      </c>
      <c r="I194" s="103" t="s">
        <v>2</v>
      </c>
      <c r="J194" s="108" t="s">
        <v>216</v>
      </c>
      <c r="K194" s="106" t="s">
        <v>22</v>
      </c>
      <c r="L194" s="90"/>
      <c r="M194" s="104">
        <v>500</v>
      </c>
      <c r="N194" s="108" t="s">
        <v>214</v>
      </c>
      <c r="O194" s="108" t="s">
        <v>174</v>
      </c>
      <c r="P194" s="101" t="s">
        <v>382</v>
      </c>
      <c r="Q194" s="109" t="s">
        <v>79</v>
      </c>
    </row>
    <row r="195" spans="2:17" s="2" customFormat="1" ht="38.25">
      <c r="B195" s="54">
        <f t="shared" si="21"/>
        <v>175</v>
      </c>
      <c r="C195" s="139" t="s">
        <v>346</v>
      </c>
      <c r="D195" s="139" t="s">
        <v>348</v>
      </c>
      <c r="E195" s="101" t="s">
        <v>662</v>
      </c>
      <c r="F195" s="101" t="s">
        <v>375</v>
      </c>
      <c r="G195" s="140">
        <f t="shared" ref="G195:G197" si="25">IF(H195="тн",168,IF(H195="шт",796,IF(H195="кг",166,IF(H195="м2",55,IF(H195="м3",113,IF(H195="п.м.",18,IF(H195="секц",840,IF(H195="компл",839,0))))))))</f>
        <v>796</v>
      </c>
      <c r="H195" s="101" t="s">
        <v>9</v>
      </c>
      <c r="I195" s="104">
        <v>2</v>
      </c>
      <c r="J195" s="108" t="s">
        <v>663</v>
      </c>
      <c r="K195" s="101" t="s">
        <v>62</v>
      </c>
      <c r="L195" s="90"/>
      <c r="M195" s="141">
        <v>8600</v>
      </c>
      <c r="N195" s="142">
        <v>43556</v>
      </c>
      <c r="O195" s="108" t="s">
        <v>215</v>
      </c>
      <c r="P195" s="101" t="s">
        <v>384</v>
      </c>
      <c r="Q195" s="109" t="s">
        <v>79</v>
      </c>
    </row>
    <row r="196" spans="2:17" s="2" customFormat="1" ht="76.5">
      <c r="B196" s="54">
        <f t="shared" si="21"/>
        <v>176</v>
      </c>
      <c r="C196" s="206" t="s">
        <v>195</v>
      </c>
      <c r="D196" s="139" t="s">
        <v>195</v>
      </c>
      <c r="E196" s="190" t="s">
        <v>664</v>
      </c>
      <c r="F196" s="101" t="s">
        <v>374</v>
      </c>
      <c r="G196" s="140">
        <f t="shared" si="25"/>
        <v>796</v>
      </c>
      <c r="H196" s="101" t="s">
        <v>9</v>
      </c>
      <c r="I196" s="104">
        <v>1</v>
      </c>
      <c r="J196" s="108" t="s">
        <v>84</v>
      </c>
      <c r="K196" s="101" t="s">
        <v>62</v>
      </c>
      <c r="L196" s="90"/>
      <c r="M196" s="104">
        <v>5200</v>
      </c>
      <c r="N196" s="142">
        <v>43556</v>
      </c>
      <c r="O196" s="108" t="s">
        <v>215</v>
      </c>
      <c r="P196" s="101" t="s">
        <v>384</v>
      </c>
      <c r="Q196" s="109" t="s">
        <v>79</v>
      </c>
    </row>
    <row r="197" spans="2:17" s="2" customFormat="1" ht="25.5">
      <c r="B197" s="54">
        <f t="shared" si="21"/>
        <v>177</v>
      </c>
      <c r="C197" s="139" t="s">
        <v>665</v>
      </c>
      <c r="D197" s="139" t="s">
        <v>666</v>
      </c>
      <c r="E197" s="101" t="s">
        <v>667</v>
      </c>
      <c r="F197" s="101" t="s">
        <v>23</v>
      </c>
      <c r="G197" s="140">
        <f t="shared" si="25"/>
        <v>796</v>
      </c>
      <c r="H197" s="101" t="s">
        <v>9</v>
      </c>
      <c r="I197" s="104">
        <v>43</v>
      </c>
      <c r="J197" s="108" t="s">
        <v>54</v>
      </c>
      <c r="K197" s="106" t="s">
        <v>22</v>
      </c>
      <c r="L197" s="90"/>
      <c r="M197" s="205">
        <v>177.28</v>
      </c>
      <c r="N197" s="142">
        <v>43556</v>
      </c>
      <c r="O197" s="108" t="s">
        <v>214</v>
      </c>
      <c r="P197" s="101" t="s">
        <v>44</v>
      </c>
      <c r="Q197" s="109" t="s">
        <v>66</v>
      </c>
    </row>
    <row r="198" spans="2:17" s="2" customFormat="1" ht="63.75">
      <c r="B198" s="54">
        <f t="shared" si="21"/>
        <v>178</v>
      </c>
      <c r="C198" s="100" t="s">
        <v>150</v>
      </c>
      <c r="D198" s="100" t="s">
        <v>121</v>
      </c>
      <c r="E198" s="101" t="s">
        <v>668</v>
      </c>
      <c r="F198" s="101" t="s">
        <v>82</v>
      </c>
      <c r="G198" s="140">
        <f>IF(H198="тн",168,IF(H198="шт",796,IF(H198="кг",166,IF(H198="м2",55,IF(H198="м3",113,IF(H198="п.м.",18,IF(H198="секц",840,IF(H198="компл",839,0))))))))</f>
        <v>168</v>
      </c>
      <c r="H198" s="101" t="s">
        <v>1</v>
      </c>
      <c r="I198" s="177">
        <v>750</v>
      </c>
      <c r="J198" s="108" t="s">
        <v>314</v>
      </c>
      <c r="K198" s="101" t="s">
        <v>313</v>
      </c>
      <c r="L198" s="90"/>
      <c r="M198" s="178">
        <v>2308.3200000000002</v>
      </c>
      <c r="N198" s="108" t="s">
        <v>214</v>
      </c>
      <c r="O198" s="108" t="s">
        <v>174</v>
      </c>
      <c r="P198" s="101" t="s">
        <v>44</v>
      </c>
      <c r="Q198" s="128" t="s">
        <v>66</v>
      </c>
    </row>
    <row r="199" spans="2:17" ht="51">
      <c r="B199" s="54">
        <f t="shared" si="21"/>
        <v>179</v>
      </c>
      <c r="C199" s="208" t="s">
        <v>178</v>
      </c>
      <c r="D199" s="208" t="s">
        <v>179</v>
      </c>
      <c r="E199" s="89" t="s">
        <v>312</v>
      </c>
      <c r="F199" s="89" t="s">
        <v>23</v>
      </c>
      <c r="G199" s="136">
        <v>792</v>
      </c>
      <c r="H199" s="90" t="s">
        <v>207</v>
      </c>
      <c r="I199" s="95">
        <v>46</v>
      </c>
      <c r="J199" s="209" t="s">
        <v>331</v>
      </c>
      <c r="K199" s="210" t="s">
        <v>350</v>
      </c>
      <c r="L199" s="173" t="s">
        <v>350</v>
      </c>
      <c r="M199" s="133">
        <v>220</v>
      </c>
      <c r="N199" s="126">
        <v>43586</v>
      </c>
      <c r="O199" s="126" t="s">
        <v>174</v>
      </c>
      <c r="P199" s="89" t="s">
        <v>44</v>
      </c>
      <c r="Q199" s="127" t="s">
        <v>66</v>
      </c>
    </row>
    <row r="200" spans="2:17" ht="25.5">
      <c r="B200" s="54">
        <f t="shared" si="21"/>
        <v>180</v>
      </c>
      <c r="C200" s="100" t="s">
        <v>669</v>
      </c>
      <c r="D200" s="100" t="s">
        <v>670</v>
      </c>
      <c r="E200" s="101" t="s">
        <v>671</v>
      </c>
      <c r="F200" s="101" t="s">
        <v>23</v>
      </c>
      <c r="G200" s="151">
        <f t="shared" ref="G200:G210" si="26">IF(H200="тн",168,IF(H200="шт",796,IF(H200="кг",166,IF(H200="м2",55,IF(H200="м3",113,IF(H200="п.м.",18,IF(H200="секц",840,IF(H200="компл",839,0))))))))</f>
        <v>796</v>
      </c>
      <c r="H200" s="182" t="s">
        <v>9</v>
      </c>
      <c r="I200" s="183">
        <v>2</v>
      </c>
      <c r="J200" s="108" t="s">
        <v>54</v>
      </c>
      <c r="K200" s="101" t="s">
        <v>22</v>
      </c>
      <c r="L200" s="173"/>
      <c r="M200" s="133">
        <v>180</v>
      </c>
      <c r="N200" s="108" t="s">
        <v>192</v>
      </c>
      <c r="O200" s="108" t="s">
        <v>217</v>
      </c>
      <c r="P200" s="101" t="s">
        <v>382</v>
      </c>
      <c r="Q200" s="128" t="s">
        <v>79</v>
      </c>
    </row>
    <row r="201" spans="2:17" ht="102">
      <c r="B201" s="54">
        <f t="shared" si="21"/>
        <v>181</v>
      </c>
      <c r="C201" s="139" t="s">
        <v>109</v>
      </c>
      <c r="D201" s="100" t="s">
        <v>110</v>
      </c>
      <c r="E201" s="101" t="s">
        <v>672</v>
      </c>
      <c r="F201" s="101" t="s">
        <v>23</v>
      </c>
      <c r="G201" s="128">
        <f t="shared" si="26"/>
        <v>796</v>
      </c>
      <c r="H201" s="128" t="s">
        <v>9</v>
      </c>
      <c r="I201" s="104">
        <v>1</v>
      </c>
      <c r="J201" s="108" t="s">
        <v>54</v>
      </c>
      <c r="K201" s="101" t="s">
        <v>22</v>
      </c>
      <c r="L201" s="173"/>
      <c r="M201" s="133">
        <v>420</v>
      </c>
      <c r="N201" s="108" t="s">
        <v>192</v>
      </c>
      <c r="O201" s="108" t="s">
        <v>174</v>
      </c>
      <c r="P201" s="101" t="s">
        <v>44</v>
      </c>
      <c r="Q201" s="128" t="s">
        <v>66</v>
      </c>
    </row>
    <row r="202" spans="2:17" ht="331.5">
      <c r="B202" s="54">
        <f t="shared" si="21"/>
        <v>182</v>
      </c>
      <c r="C202" s="100" t="s">
        <v>332</v>
      </c>
      <c r="D202" s="100" t="s">
        <v>333</v>
      </c>
      <c r="E202" s="101" t="s">
        <v>673</v>
      </c>
      <c r="F202" s="101" t="s">
        <v>571</v>
      </c>
      <c r="G202" s="140">
        <f t="shared" si="26"/>
        <v>796</v>
      </c>
      <c r="H202" s="101" t="s">
        <v>9</v>
      </c>
      <c r="I202" s="177">
        <v>13</v>
      </c>
      <c r="J202" s="108" t="s">
        <v>27</v>
      </c>
      <c r="K202" s="101" t="s">
        <v>45</v>
      </c>
      <c r="L202" s="173"/>
      <c r="M202" s="133">
        <v>7500</v>
      </c>
      <c r="N202" s="108" t="s">
        <v>192</v>
      </c>
      <c r="O202" s="108" t="s">
        <v>217</v>
      </c>
      <c r="P202" s="101" t="s">
        <v>384</v>
      </c>
      <c r="Q202" s="128" t="s">
        <v>79</v>
      </c>
    </row>
    <row r="203" spans="2:17" ht="25.5">
      <c r="B203" s="54">
        <f t="shared" si="21"/>
        <v>183</v>
      </c>
      <c r="C203" s="100" t="s">
        <v>335</v>
      </c>
      <c r="D203" s="139" t="s">
        <v>173</v>
      </c>
      <c r="E203" s="101" t="s">
        <v>674</v>
      </c>
      <c r="F203" s="101" t="s">
        <v>23</v>
      </c>
      <c r="G203" s="140">
        <f t="shared" si="26"/>
        <v>796</v>
      </c>
      <c r="H203" s="101" t="s">
        <v>9</v>
      </c>
      <c r="I203" s="104">
        <v>1</v>
      </c>
      <c r="J203" s="108">
        <v>30401</v>
      </c>
      <c r="K203" s="101" t="s">
        <v>22</v>
      </c>
      <c r="L203" s="173"/>
      <c r="M203" s="104">
        <v>796.9</v>
      </c>
      <c r="N203" s="108" t="s">
        <v>192</v>
      </c>
      <c r="O203" s="108" t="s">
        <v>215</v>
      </c>
      <c r="P203" s="101" t="s">
        <v>44</v>
      </c>
      <c r="Q203" s="128" t="s">
        <v>66</v>
      </c>
    </row>
    <row r="204" spans="2:17" ht="38.25">
      <c r="B204" s="54">
        <f t="shared" si="21"/>
        <v>184</v>
      </c>
      <c r="C204" s="139" t="s">
        <v>675</v>
      </c>
      <c r="D204" s="139" t="s">
        <v>676</v>
      </c>
      <c r="E204" s="101" t="s">
        <v>677</v>
      </c>
      <c r="F204" s="101" t="s">
        <v>23</v>
      </c>
      <c r="G204" s="140">
        <f t="shared" si="26"/>
        <v>796</v>
      </c>
      <c r="H204" s="101" t="s">
        <v>9</v>
      </c>
      <c r="I204" s="104">
        <v>1</v>
      </c>
      <c r="J204" s="108" t="s">
        <v>330</v>
      </c>
      <c r="K204" s="106" t="s">
        <v>211</v>
      </c>
      <c r="L204" s="173"/>
      <c r="M204" s="205">
        <v>195</v>
      </c>
      <c r="N204" s="142">
        <v>43586</v>
      </c>
      <c r="O204" s="108" t="s">
        <v>215</v>
      </c>
      <c r="P204" s="101" t="s">
        <v>44</v>
      </c>
      <c r="Q204" s="109" t="s">
        <v>66</v>
      </c>
    </row>
    <row r="205" spans="2:17" ht="38.25">
      <c r="B205" s="54">
        <f t="shared" si="21"/>
        <v>185</v>
      </c>
      <c r="C205" s="100" t="s">
        <v>202</v>
      </c>
      <c r="D205" s="139" t="s">
        <v>202</v>
      </c>
      <c r="E205" s="101" t="s">
        <v>678</v>
      </c>
      <c r="F205" s="101" t="s">
        <v>23</v>
      </c>
      <c r="G205" s="111">
        <f t="shared" si="26"/>
        <v>796</v>
      </c>
      <c r="H205" s="101" t="s">
        <v>9</v>
      </c>
      <c r="I205" s="104" t="s">
        <v>2</v>
      </c>
      <c r="J205" s="108" t="s">
        <v>176</v>
      </c>
      <c r="K205" s="106" t="s">
        <v>175</v>
      </c>
      <c r="L205" s="173"/>
      <c r="M205" s="141">
        <v>326</v>
      </c>
      <c r="N205" s="108" t="s">
        <v>192</v>
      </c>
      <c r="O205" s="108" t="s">
        <v>217</v>
      </c>
      <c r="P205" s="101" t="s">
        <v>382</v>
      </c>
      <c r="Q205" s="109" t="s">
        <v>79</v>
      </c>
    </row>
    <row r="206" spans="2:17" ht="38.25">
      <c r="B206" s="54">
        <f t="shared" si="21"/>
        <v>186</v>
      </c>
      <c r="C206" s="139" t="s">
        <v>584</v>
      </c>
      <c r="D206" s="150" t="s">
        <v>585</v>
      </c>
      <c r="E206" s="101" t="s">
        <v>679</v>
      </c>
      <c r="F206" s="101" t="s">
        <v>23</v>
      </c>
      <c r="G206" s="111">
        <f t="shared" si="26"/>
        <v>796</v>
      </c>
      <c r="H206" s="101" t="s">
        <v>9</v>
      </c>
      <c r="I206" s="104" t="s">
        <v>2</v>
      </c>
      <c r="J206" s="108" t="s">
        <v>176</v>
      </c>
      <c r="K206" s="106" t="s">
        <v>175</v>
      </c>
      <c r="L206" s="173"/>
      <c r="M206" s="141">
        <v>170.75</v>
      </c>
      <c r="N206" s="108" t="s">
        <v>192</v>
      </c>
      <c r="O206" s="108" t="s">
        <v>217</v>
      </c>
      <c r="P206" s="101" t="s">
        <v>382</v>
      </c>
      <c r="Q206" s="109" t="s">
        <v>79</v>
      </c>
    </row>
    <row r="207" spans="2:17" ht="38.25">
      <c r="B207" s="54">
        <f t="shared" si="21"/>
        <v>187</v>
      </c>
      <c r="C207" s="139" t="s">
        <v>517</v>
      </c>
      <c r="D207" s="150" t="s">
        <v>517</v>
      </c>
      <c r="E207" s="101" t="s">
        <v>680</v>
      </c>
      <c r="F207" s="101" t="s">
        <v>23</v>
      </c>
      <c r="G207" s="111">
        <f t="shared" si="26"/>
        <v>796</v>
      </c>
      <c r="H207" s="101" t="s">
        <v>9</v>
      </c>
      <c r="I207" s="104" t="s">
        <v>2</v>
      </c>
      <c r="J207" s="108" t="s">
        <v>176</v>
      </c>
      <c r="K207" s="106" t="s">
        <v>175</v>
      </c>
      <c r="L207" s="173"/>
      <c r="M207" s="141">
        <v>178.98</v>
      </c>
      <c r="N207" s="108" t="s">
        <v>192</v>
      </c>
      <c r="O207" s="108" t="s">
        <v>217</v>
      </c>
      <c r="P207" s="101" t="s">
        <v>382</v>
      </c>
      <c r="Q207" s="109" t="s">
        <v>79</v>
      </c>
    </row>
    <row r="208" spans="2:17" ht="38.25">
      <c r="B208" s="54">
        <f t="shared" si="21"/>
        <v>188</v>
      </c>
      <c r="C208" s="139" t="s">
        <v>477</v>
      </c>
      <c r="D208" s="150" t="s">
        <v>478</v>
      </c>
      <c r="E208" s="101" t="s">
        <v>681</v>
      </c>
      <c r="F208" s="101" t="s">
        <v>23</v>
      </c>
      <c r="G208" s="111">
        <f t="shared" si="26"/>
        <v>796</v>
      </c>
      <c r="H208" s="101" t="s">
        <v>9</v>
      </c>
      <c r="I208" s="104" t="s">
        <v>2</v>
      </c>
      <c r="J208" s="108" t="s">
        <v>176</v>
      </c>
      <c r="K208" s="106" t="s">
        <v>175</v>
      </c>
      <c r="L208" s="173"/>
      <c r="M208" s="141">
        <v>164</v>
      </c>
      <c r="N208" s="108" t="s">
        <v>192</v>
      </c>
      <c r="O208" s="108" t="s">
        <v>217</v>
      </c>
      <c r="P208" s="101" t="s">
        <v>382</v>
      </c>
      <c r="Q208" s="109" t="s">
        <v>79</v>
      </c>
    </row>
    <row r="209" spans="2:17" ht="38.25">
      <c r="B209" s="54">
        <f t="shared" si="21"/>
        <v>189</v>
      </c>
      <c r="C209" s="100" t="s">
        <v>129</v>
      </c>
      <c r="D209" s="139" t="s">
        <v>129</v>
      </c>
      <c r="E209" s="101" t="s">
        <v>682</v>
      </c>
      <c r="F209" s="101" t="s">
        <v>23</v>
      </c>
      <c r="G209" s="111">
        <f t="shared" si="26"/>
        <v>796</v>
      </c>
      <c r="H209" s="101" t="s">
        <v>9</v>
      </c>
      <c r="I209" s="104" t="s">
        <v>2</v>
      </c>
      <c r="J209" s="108" t="s">
        <v>176</v>
      </c>
      <c r="K209" s="106" t="s">
        <v>175</v>
      </c>
      <c r="L209" s="173"/>
      <c r="M209" s="141">
        <v>296.5</v>
      </c>
      <c r="N209" s="108" t="s">
        <v>192</v>
      </c>
      <c r="O209" s="108" t="s">
        <v>217</v>
      </c>
      <c r="P209" s="101" t="s">
        <v>382</v>
      </c>
      <c r="Q209" s="109" t="s">
        <v>79</v>
      </c>
    </row>
    <row r="210" spans="2:17" ht="76.5">
      <c r="B210" s="54">
        <f t="shared" si="21"/>
        <v>190</v>
      </c>
      <c r="C210" s="100" t="s">
        <v>574</v>
      </c>
      <c r="D210" s="100" t="s">
        <v>687</v>
      </c>
      <c r="E210" s="101" t="s">
        <v>688</v>
      </c>
      <c r="F210" s="101" t="s">
        <v>23</v>
      </c>
      <c r="G210" s="151">
        <f t="shared" si="26"/>
        <v>796</v>
      </c>
      <c r="H210" s="103" t="s">
        <v>9</v>
      </c>
      <c r="I210" s="165">
        <v>1</v>
      </c>
      <c r="J210" s="108" t="s">
        <v>686</v>
      </c>
      <c r="K210" s="101" t="s">
        <v>689</v>
      </c>
      <c r="L210" s="173"/>
      <c r="M210" s="104">
        <v>3200</v>
      </c>
      <c r="N210" s="108" t="s">
        <v>192</v>
      </c>
      <c r="O210" s="108" t="s">
        <v>228</v>
      </c>
      <c r="P210" s="101" t="s">
        <v>44</v>
      </c>
      <c r="Q210" s="128" t="s">
        <v>66</v>
      </c>
    </row>
    <row r="211" spans="2:17" ht="51">
      <c r="B211" s="54">
        <f t="shared" si="21"/>
        <v>191</v>
      </c>
      <c r="C211" s="100" t="s">
        <v>111</v>
      </c>
      <c r="D211" s="100" t="s">
        <v>393</v>
      </c>
      <c r="E211" s="143" t="s">
        <v>690</v>
      </c>
      <c r="F211" s="143" t="s">
        <v>23</v>
      </c>
      <c r="G211" s="168">
        <f>IF(H211="тн",168,IF(H211="шт",796,IF(H211="кг",166,IF(H211="м2",55,IF(H211="м3",113,IF(H211="п.м.",18,IF(H211="секц",840,IF(H211="компл",839,0))))))))</f>
        <v>796</v>
      </c>
      <c r="H211" s="168" t="s">
        <v>9</v>
      </c>
      <c r="I211" s="107">
        <v>1</v>
      </c>
      <c r="J211" s="113" t="s">
        <v>54</v>
      </c>
      <c r="K211" s="143" t="s">
        <v>22</v>
      </c>
      <c r="L211" s="90"/>
      <c r="M211" s="107">
        <v>1884.51</v>
      </c>
      <c r="N211" s="108" t="s">
        <v>192</v>
      </c>
      <c r="O211" s="108" t="s">
        <v>632</v>
      </c>
      <c r="P211" s="101" t="s">
        <v>44</v>
      </c>
      <c r="Q211" s="128" t="s">
        <v>66</v>
      </c>
    </row>
    <row r="212" spans="2:17" ht="38.25">
      <c r="B212" s="54">
        <f t="shared" si="21"/>
        <v>192</v>
      </c>
      <c r="C212" s="139" t="s">
        <v>445</v>
      </c>
      <c r="D212" s="100" t="s">
        <v>446</v>
      </c>
      <c r="E212" s="101" t="s">
        <v>691</v>
      </c>
      <c r="F212" s="101" t="s">
        <v>23</v>
      </c>
      <c r="G212" s="140">
        <f t="shared" ref="G212:G213" si="27">IF(H212="тн",168,IF(H212="шт",796,IF(H212="кг",166,IF(H212="м2",55,IF(H212="м3",113,IF(H212="п.м.",18,IF(H212="секц",840,IF(H212="компл",839,0))))))))</f>
        <v>796</v>
      </c>
      <c r="H212" s="101" t="s">
        <v>9</v>
      </c>
      <c r="I212" s="104">
        <v>2</v>
      </c>
      <c r="J212" s="108" t="s">
        <v>54</v>
      </c>
      <c r="K212" s="106" t="s">
        <v>22</v>
      </c>
      <c r="L212" s="90"/>
      <c r="M212" s="205">
        <v>1202.72</v>
      </c>
      <c r="N212" s="142">
        <v>43586</v>
      </c>
      <c r="O212" s="108" t="s">
        <v>692</v>
      </c>
      <c r="P212" s="101" t="s">
        <v>44</v>
      </c>
      <c r="Q212" s="109" t="s">
        <v>66</v>
      </c>
    </row>
    <row r="213" spans="2:17" ht="25.5">
      <c r="B213" s="54">
        <f t="shared" si="21"/>
        <v>193</v>
      </c>
      <c r="C213" s="100" t="s">
        <v>539</v>
      </c>
      <c r="D213" s="100" t="s">
        <v>540</v>
      </c>
      <c r="E213" s="101" t="s">
        <v>541</v>
      </c>
      <c r="F213" s="101" t="s">
        <v>693</v>
      </c>
      <c r="G213" s="140">
        <f t="shared" si="27"/>
        <v>796</v>
      </c>
      <c r="H213" s="101" t="s">
        <v>9</v>
      </c>
      <c r="I213" s="177">
        <v>1</v>
      </c>
      <c r="J213" s="108" t="s">
        <v>54</v>
      </c>
      <c r="K213" s="101" t="s">
        <v>22</v>
      </c>
      <c r="L213" s="90"/>
      <c r="M213" s="178">
        <v>410</v>
      </c>
      <c r="N213" s="108" t="s">
        <v>192</v>
      </c>
      <c r="O213" s="108" t="s">
        <v>174</v>
      </c>
      <c r="P213" s="101" t="s">
        <v>44</v>
      </c>
      <c r="Q213" s="128" t="s">
        <v>66</v>
      </c>
    </row>
    <row r="214" spans="2:17" ht="102">
      <c r="B214" s="54">
        <f t="shared" si="21"/>
        <v>194</v>
      </c>
      <c r="C214" s="121" t="s">
        <v>104</v>
      </c>
      <c r="D214" s="117" t="s">
        <v>105</v>
      </c>
      <c r="E214" s="90" t="s">
        <v>266</v>
      </c>
      <c r="F214" s="90" t="s">
        <v>23</v>
      </c>
      <c r="G214" s="207">
        <v>796</v>
      </c>
      <c r="H214" s="97" t="s">
        <v>9</v>
      </c>
      <c r="I214" s="95">
        <v>1</v>
      </c>
      <c r="J214" s="124" t="s">
        <v>27</v>
      </c>
      <c r="K214" s="90" t="s">
        <v>45</v>
      </c>
      <c r="L214" s="90" t="s">
        <v>45</v>
      </c>
      <c r="M214" s="95">
        <v>457.6</v>
      </c>
      <c r="N214" s="96">
        <v>43586</v>
      </c>
      <c r="O214" s="96" t="s">
        <v>229</v>
      </c>
      <c r="P214" s="90" t="s">
        <v>380</v>
      </c>
      <c r="Q214" s="163" t="s">
        <v>66</v>
      </c>
    </row>
    <row r="215" spans="2:17" ht="153">
      <c r="B215" s="54">
        <f t="shared" si="21"/>
        <v>195</v>
      </c>
      <c r="C215" s="88" t="s">
        <v>112</v>
      </c>
      <c r="D215" s="117" t="s">
        <v>113</v>
      </c>
      <c r="E215" s="90" t="s">
        <v>189</v>
      </c>
      <c r="F215" s="90" t="s">
        <v>28</v>
      </c>
      <c r="G215" s="215">
        <v>796</v>
      </c>
      <c r="H215" s="90" t="s">
        <v>9</v>
      </c>
      <c r="I215" s="90" t="s">
        <v>2</v>
      </c>
      <c r="J215" s="94" t="s">
        <v>54</v>
      </c>
      <c r="K215" s="90" t="s">
        <v>22</v>
      </c>
      <c r="L215" s="90" t="s">
        <v>21</v>
      </c>
      <c r="M215" s="95">
        <v>440.36</v>
      </c>
      <c r="N215" s="96">
        <v>43586</v>
      </c>
      <c r="O215" s="96" t="s">
        <v>193</v>
      </c>
      <c r="P215" s="90" t="s">
        <v>382</v>
      </c>
      <c r="Q215" s="163" t="s">
        <v>79</v>
      </c>
    </row>
    <row r="216" spans="2:17" ht="38.25">
      <c r="B216" s="54">
        <f t="shared" si="21"/>
        <v>196</v>
      </c>
      <c r="C216" s="139" t="s">
        <v>445</v>
      </c>
      <c r="D216" s="100" t="s">
        <v>446</v>
      </c>
      <c r="E216" s="101" t="s">
        <v>697</v>
      </c>
      <c r="F216" s="101" t="s">
        <v>23</v>
      </c>
      <c r="G216" s="140">
        <f t="shared" ref="G216:G217" si="28">IF(H216="тн",168,IF(H216="шт",796,IF(H216="кг",166,IF(H216="м2",55,IF(H216="м3",113,IF(H216="п.м.",18,IF(H216="секц",840,IF(H216="компл",839,0))))))))</f>
        <v>796</v>
      </c>
      <c r="H216" s="101" t="s">
        <v>9</v>
      </c>
      <c r="I216" s="104">
        <v>1</v>
      </c>
      <c r="J216" s="108" t="s">
        <v>54</v>
      </c>
      <c r="K216" s="106" t="s">
        <v>22</v>
      </c>
      <c r="L216" s="90"/>
      <c r="M216" s="205">
        <v>1413.66</v>
      </c>
      <c r="N216" s="142">
        <v>43586</v>
      </c>
      <c r="O216" s="108" t="s">
        <v>692</v>
      </c>
      <c r="P216" s="101" t="s">
        <v>44</v>
      </c>
      <c r="Q216" s="109" t="s">
        <v>66</v>
      </c>
    </row>
    <row r="217" spans="2:17" ht="38.25">
      <c r="B217" s="54">
        <f t="shared" ref="B217:B222" si="29">B216+1</f>
        <v>197</v>
      </c>
      <c r="C217" s="139" t="s">
        <v>445</v>
      </c>
      <c r="D217" s="100" t="s">
        <v>446</v>
      </c>
      <c r="E217" s="101" t="s">
        <v>698</v>
      </c>
      <c r="F217" s="101" t="s">
        <v>23</v>
      </c>
      <c r="G217" s="140">
        <f t="shared" si="28"/>
        <v>796</v>
      </c>
      <c r="H217" s="101" t="s">
        <v>9</v>
      </c>
      <c r="I217" s="104">
        <v>2</v>
      </c>
      <c r="J217" s="108" t="s">
        <v>54</v>
      </c>
      <c r="K217" s="106" t="s">
        <v>22</v>
      </c>
      <c r="L217" s="90"/>
      <c r="M217" s="205">
        <v>2498.7600000000002</v>
      </c>
      <c r="N217" s="142">
        <v>43586</v>
      </c>
      <c r="O217" s="108" t="s">
        <v>692</v>
      </c>
      <c r="P217" s="101" t="s">
        <v>44</v>
      </c>
      <c r="Q217" s="109" t="s">
        <v>66</v>
      </c>
    </row>
    <row r="218" spans="2:17" ht="25.5">
      <c r="B218" s="54">
        <f t="shared" si="29"/>
        <v>198</v>
      </c>
      <c r="C218" s="139" t="s">
        <v>338</v>
      </c>
      <c r="D218" s="150" t="s">
        <v>338</v>
      </c>
      <c r="E218" s="101" t="s">
        <v>699</v>
      </c>
      <c r="F218" s="164" t="s">
        <v>23</v>
      </c>
      <c r="G218" s="103">
        <v>797</v>
      </c>
      <c r="H218" s="104" t="s">
        <v>9</v>
      </c>
      <c r="I218" s="103" t="s">
        <v>2</v>
      </c>
      <c r="J218" s="108" t="s">
        <v>216</v>
      </c>
      <c r="K218" s="106" t="s">
        <v>22</v>
      </c>
      <c r="L218" s="90"/>
      <c r="M218" s="104">
        <v>594.35</v>
      </c>
      <c r="N218" s="108" t="s">
        <v>192</v>
      </c>
      <c r="O218" s="108" t="s">
        <v>174</v>
      </c>
      <c r="P218" s="101" t="s">
        <v>44</v>
      </c>
      <c r="Q218" s="109" t="s">
        <v>66</v>
      </c>
    </row>
    <row r="219" spans="2:17" ht="102">
      <c r="B219" s="54">
        <f t="shared" si="29"/>
        <v>199</v>
      </c>
      <c r="C219" s="100" t="s">
        <v>107</v>
      </c>
      <c r="D219" s="100" t="s">
        <v>319</v>
      </c>
      <c r="E219" s="143" t="s">
        <v>695</v>
      </c>
      <c r="F219" s="101" t="s">
        <v>23</v>
      </c>
      <c r="G219" s="128">
        <f t="shared" ref="G219" si="30">IF(H219="тн",168,IF(H219="шт",796,IF(H219="кг",166,IF(H219="м2",55,IF(H219="м3",113,IF(H219="п.м.",18,IF(H219="секц",840,IF(H219="компл",839,0))))))))</f>
        <v>796</v>
      </c>
      <c r="H219" s="198" t="s">
        <v>9</v>
      </c>
      <c r="I219" s="104">
        <v>4</v>
      </c>
      <c r="J219" s="94" t="s">
        <v>25</v>
      </c>
      <c r="K219" s="101" t="s">
        <v>59</v>
      </c>
      <c r="L219" s="90"/>
      <c r="M219" s="131">
        <v>450</v>
      </c>
      <c r="N219" s="108" t="s">
        <v>215</v>
      </c>
      <c r="O219" s="108" t="s">
        <v>217</v>
      </c>
      <c r="P219" s="101" t="s">
        <v>696</v>
      </c>
      <c r="Q219" s="128" t="s">
        <v>79</v>
      </c>
    </row>
    <row r="220" spans="2:17" ht="51">
      <c r="B220" s="54">
        <f t="shared" si="29"/>
        <v>200</v>
      </c>
      <c r="C220" s="162" t="s">
        <v>454</v>
      </c>
      <c r="D220" s="162" t="s">
        <v>470</v>
      </c>
      <c r="E220" s="143" t="s">
        <v>701</v>
      </c>
      <c r="F220" s="143" t="s">
        <v>23</v>
      </c>
      <c r="G220" s="128">
        <f>IF(H220="тн",168,IF(H220="шт",796,IF(H220="кг",166,IF(H220="м2",55,IF(H220="м3",113,IF(H220="п.м.",18,IF(H220="секц",840,IF(H220="компл",839,0))))))))</f>
        <v>168</v>
      </c>
      <c r="H220" s="143" t="s">
        <v>1</v>
      </c>
      <c r="I220" s="104">
        <v>3750</v>
      </c>
      <c r="J220" s="160" t="s">
        <v>27</v>
      </c>
      <c r="K220" s="143" t="s">
        <v>45</v>
      </c>
      <c r="L220" s="90"/>
      <c r="M220" s="104">
        <v>341135</v>
      </c>
      <c r="N220" s="108" t="s">
        <v>215</v>
      </c>
      <c r="O220" s="108" t="s">
        <v>229</v>
      </c>
      <c r="P220" s="101" t="s">
        <v>380</v>
      </c>
      <c r="Q220" s="101" t="s">
        <v>66</v>
      </c>
    </row>
    <row r="221" spans="2:17" ht="51">
      <c r="B221" s="54">
        <f t="shared" si="29"/>
        <v>201</v>
      </c>
      <c r="C221" s="117" t="s">
        <v>147</v>
      </c>
      <c r="D221" s="114" t="s">
        <v>117</v>
      </c>
      <c r="E221" s="90" t="s">
        <v>412</v>
      </c>
      <c r="F221" s="97" t="s">
        <v>70</v>
      </c>
      <c r="G221" s="136">
        <v>246</v>
      </c>
      <c r="H221" s="90" t="s">
        <v>300</v>
      </c>
      <c r="I221" s="95">
        <v>220000</v>
      </c>
      <c r="J221" s="90">
        <v>30401</v>
      </c>
      <c r="K221" s="90" t="s">
        <v>22</v>
      </c>
      <c r="L221" s="90" t="s">
        <v>22</v>
      </c>
      <c r="M221" s="216">
        <v>1277</v>
      </c>
      <c r="N221" s="96">
        <v>43617</v>
      </c>
      <c r="O221" s="96" t="s">
        <v>301</v>
      </c>
      <c r="P221" s="90" t="s">
        <v>44</v>
      </c>
      <c r="Q221" s="89" t="s">
        <v>66</v>
      </c>
    </row>
    <row r="222" spans="2:17" ht="114.75">
      <c r="B222" s="54">
        <f t="shared" si="29"/>
        <v>202</v>
      </c>
      <c r="C222" s="100" t="s">
        <v>107</v>
      </c>
      <c r="D222" s="100" t="s">
        <v>319</v>
      </c>
      <c r="E222" s="143" t="s">
        <v>703</v>
      </c>
      <c r="F222" s="101" t="s">
        <v>23</v>
      </c>
      <c r="G222" s="128">
        <f t="shared" ref="G222" si="31">IF(H222="тн",168,IF(H222="шт",796,IF(H222="кг",166,IF(H222="м2",55,IF(H222="м3",113,IF(H222="п.м.",18,IF(H222="секц",840,IF(H222="компл",839,0))))))))</f>
        <v>796</v>
      </c>
      <c r="H222" s="198" t="s">
        <v>9</v>
      </c>
      <c r="I222" s="104">
        <v>4</v>
      </c>
      <c r="J222" s="94" t="s">
        <v>25</v>
      </c>
      <c r="K222" s="101" t="s">
        <v>59</v>
      </c>
      <c r="L222" s="90"/>
      <c r="M222" s="131">
        <v>540</v>
      </c>
      <c r="N222" s="108" t="s">
        <v>215</v>
      </c>
      <c r="O222" s="108" t="s">
        <v>217</v>
      </c>
      <c r="P222" s="101" t="s">
        <v>696</v>
      </c>
      <c r="Q222" s="128" t="s">
        <v>79</v>
      </c>
    </row>
    <row r="223" spans="2:17" s="3" customFormat="1" ht="18.75">
      <c r="B223" s="277" t="s">
        <v>407</v>
      </c>
      <c r="C223" s="277"/>
      <c r="D223" s="277"/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</row>
    <row r="224" spans="2:17" s="3" customFormat="1" ht="76.5">
      <c r="B224" s="54">
        <f>B222+1</f>
        <v>203</v>
      </c>
      <c r="C224" s="88" t="s">
        <v>122</v>
      </c>
      <c r="D224" s="88" t="s">
        <v>152</v>
      </c>
      <c r="E224" s="90" t="s">
        <v>706</v>
      </c>
      <c r="F224" s="90" t="s">
        <v>137</v>
      </c>
      <c r="G224" s="129">
        <v>796</v>
      </c>
      <c r="H224" s="220" t="s">
        <v>9</v>
      </c>
      <c r="I224" s="93" t="s">
        <v>2</v>
      </c>
      <c r="J224" s="94" t="s">
        <v>54</v>
      </c>
      <c r="K224" s="90" t="s">
        <v>22</v>
      </c>
      <c r="L224" s="90" t="s">
        <v>22</v>
      </c>
      <c r="M224" s="95">
        <v>2675</v>
      </c>
      <c r="N224" s="96">
        <v>43647</v>
      </c>
      <c r="O224" s="96">
        <v>43678</v>
      </c>
      <c r="P224" s="90" t="s">
        <v>384</v>
      </c>
      <c r="Q224" s="203" t="s">
        <v>79</v>
      </c>
    </row>
    <row r="225" spans="2:17" s="3" customFormat="1" ht="38.25">
      <c r="B225" s="54">
        <f>B224+1</f>
        <v>204</v>
      </c>
      <c r="C225" s="100" t="s">
        <v>157</v>
      </c>
      <c r="D225" s="100" t="s">
        <v>158</v>
      </c>
      <c r="E225" s="101" t="s">
        <v>714</v>
      </c>
      <c r="F225" s="101" t="s">
        <v>23</v>
      </c>
      <c r="G225" s="140">
        <f t="shared" ref="G225:G226" si="32">IF(H225="тн",168,IF(H225="шт",796,IF(H225="кг",166,IF(H225="м2",55,IF(H225="м3",113,IF(H225="п.м.",18,IF(H225="секц",840,IF(H225="компл",839,0))))))))</f>
        <v>796</v>
      </c>
      <c r="H225" s="101" t="s">
        <v>9</v>
      </c>
      <c r="I225" s="177">
        <v>1</v>
      </c>
      <c r="J225" s="101">
        <v>30124</v>
      </c>
      <c r="K225" s="101" t="s">
        <v>715</v>
      </c>
      <c r="L225" s="90"/>
      <c r="M225" s="178">
        <v>4541.83</v>
      </c>
      <c r="N225" s="219">
        <v>43647</v>
      </c>
      <c r="O225" s="96">
        <v>44166</v>
      </c>
      <c r="P225" s="90" t="s">
        <v>44</v>
      </c>
      <c r="Q225" s="203" t="s">
        <v>66</v>
      </c>
    </row>
    <row r="226" spans="2:17" s="3" customFormat="1" ht="38.25">
      <c r="B226" s="54">
        <f t="shared" ref="B226:B248" si="33">B225+1</f>
        <v>205</v>
      </c>
      <c r="C226" s="100" t="s">
        <v>598</v>
      </c>
      <c r="D226" s="118" t="s">
        <v>599</v>
      </c>
      <c r="E226" s="143" t="s">
        <v>716</v>
      </c>
      <c r="F226" s="143" t="s">
        <v>23</v>
      </c>
      <c r="G226" s="140">
        <f t="shared" si="32"/>
        <v>796</v>
      </c>
      <c r="H226" s="128" t="s">
        <v>9</v>
      </c>
      <c r="I226" s="104" t="s">
        <v>2</v>
      </c>
      <c r="J226" s="105" t="s">
        <v>54</v>
      </c>
      <c r="K226" s="106" t="s">
        <v>22</v>
      </c>
      <c r="L226" s="90"/>
      <c r="M226" s="104">
        <v>650.5</v>
      </c>
      <c r="N226" s="169" t="s">
        <v>228</v>
      </c>
      <c r="O226" s="169" t="s">
        <v>632</v>
      </c>
      <c r="P226" s="101" t="s">
        <v>382</v>
      </c>
      <c r="Q226" s="101" t="s">
        <v>79</v>
      </c>
    </row>
    <row r="227" spans="2:17" s="3" customFormat="1" ht="38.25">
      <c r="B227" s="54">
        <f t="shared" si="33"/>
        <v>206</v>
      </c>
      <c r="C227" s="206" t="s">
        <v>550</v>
      </c>
      <c r="D227" s="100" t="s">
        <v>704</v>
      </c>
      <c r="E227" s="101" t="s">
        <v>705</v>
      </c>
      <c r="F227" s="101" t="s">
        <v>190</v>
      </c>
      <c r="G227" s="140">
        <f t="shared" ref="G227" si="34">IF(H227="тн",168,IF(H227="шт",796,IF(H227="кг",166,IF(H227="м2",55,IF(H227="м3",113,IF(H227="п.м.",18,IF(H227="секц",840,IF(H227="компл",839,0))))))))</f>
        <v>796</v>
      </c>
      <c r="H227" s="190" t="s">
        <v>9</v>
      </c>
      <c r="I227" s="217">
        <v>581</v>
      </c>
      <c r="J227" s="169">
        <v>30401</v>
      </c>
      <c r="K227" s="190" t="s">
        <v>22</v>
      </c>
      <c r="L227" s="90"/>
      <c r="M227" s="178">
        <v>3295.03</v>
      </c>
      <c r="N227" s="110" t="s">
        <v>228</v>
      </c>
      <c r="O227" s="108" t="s">
        <v>217</v>
      </c>
      <c r="P227" s="101" t="s">
        <v>696</v>
      </c>
      <c r="Q227" s="218" t="s">
        <v>79</v>
      </c>
    </row>
    <row r="228" spans="2:17" s="2" customFormat="1" ht="51">
      <c r="B228" s="54">
        <f t="shared" si="33"/>
        <v>207</v>
      </c>
      <c r="C228" s="117" t="s">
        <v>321</v>
      </c>
      <c r="D228" s="117" t="s">
        <v>324</v>
      </c>
      <c r="E228" s="90" t="s">
        <v>370</v>
      </c>
      <c r="F228" s="101" t="s">
        <v>709</v>
      </c>
      <c r="G228" s="90">
        <v>112</v>
      </c>
      <c r="H228" s="90" t="s">
        <v>75</v>
      </c>
      <c r="I228" s="104">
        <v>15675</v>
      </c>
      <c r="J228" s="124" t="s">
        <v>54</v>
      </c>
      <c r="K228" s="90" t="s">
        <v>22</v>
      </c>
      <c r="L228" s="90" t="s">
        <v>313</v>
      </c>
      <c r="M228" s="104">
        <v>2743.13</v>
      </c>
      <c r="N228" s="96">
        <v>43647</v>
      </c>
      <c r="O228" s="96">
        <v>43709</v>
      </c>
      <c r="P228" s="101" t="s">
        <v>44</v>
      </c>
      <c r="Q228" s="128" t="s">
        <v>66</v>
      </c>
    </row>
    <row r="229" spans="2:17" ht="38.25">
      <c r="B229" s="54">
        <f t="shared" si="33"/>
        <v>208</v>
      </c>
      <c r="C229" s="117" t="s">
        <v>150</v>
      </c>
      <c r="D229" s="117" t="s">
        <v>121</v>
      </c>
      <c r="E229" s="90" t="s">
        <v>414</v>
      </c>
      <c r="F229" s="90" t="s">
        <v>82</v>
      </c>
      <c r="G229" s="129">
        <v>168</v>
      </c>
      <c r="H229" s="90" t="s">
        <v>1</v>
      </c>
      <c r="I229" s="130">
        <v>1700</v>
      </c>
      <c r="J229" s="94" t="s">
        <v>25</v>
      </c>
      <c r="K229" s="90" t="s">
        <v>59</v>
      </c>
      <c r="L229" s="90" t="s">
        <v>59</v>
      </c>
      <c r="M229" s="131">
        <v>2040</v>
      </c>
      <c r="N229" s="96">
        <v>43647</v>
      </c>
      <c r="O229" s="96" t="s">
        <v>286</v>
      </c>
      <c r="P229" s="90" t="s">
        <v>44</v>
      </c>
      <c r="Q229" s="203" t="s">
        <v>66</v>
      </c>
    </row>
    <row r="230" spans="2:17" s="2" customFormat="1" ht="63.75">
      <c r="B230" s="54">
        <f t="shared" si="33"/>
        <v>209</v>
      </c>
      <c r="C230" s="117" t="s">
        <v>107</v>
      </c>
      <c r="D230" s="117" t="s">
        <v>319</v>
      </c>
      <c r="E230" s="90" t="s">
        <v>272</v>
      </c>
      <c r="F230" s="90" t="s">
        <v>28</v>
      </c>
      <c r="G230" s="97">
        <v>796</v>
      </c>
      <c r="H230" s="90" t="s">
        <v>9</v>
      </c>
      <c r="I230" s="179">
        <v>1</v>
      </c>
      <c r="J230" s="94" t="s">
        <v>315</v>
      </c>
      <c r="K230" s="90" t="s">
        <v>61</v>
      </c>
      <c r="L230" s="90" t="s">
        <v>61</v>
      </c>
      <c r="M230" s="95">
        <v>708.41</v>
      </c>
      <c r="N230" s="96">
        <v>43647</v>
      </c>
      <c r="O230" s="96" t="s">
        <v>174</v>
      </c>
      <c r="P230" s="90" t="s">
        <v>380</v>
      </c>
      <c r="Q230" s="97" t="s">
        <v>66</v>
      </c>
    </row>
    <row r="231" spans="2:17" s="2" customFormat="1" ht="89.25">
      <c r="B231" s="54">
        <f t="shared" si="33"/>
        <v>210</v>
      </c>
      <c r="C231" s="139" t="s">
        <v>400</v>
      </c>
      <c r="D231" s="139" t="s">
        <v>392</v>
      </c>
      <c r="E231" s="143" t="s">
        <v>371</v>
      </c>
      <c r="F231" s="143" t="s">
        <v>23</v>
      </c>
      <c r="G231" s="167">
        <f t="shared" ref="G231" si="35">IF(H231="тн",168,IF(H231="шт",796,IF(H231="кг",166,IF(H231="м2",55,IF(H231="м3",113,IF(H231="п.м.",18,IF(H231="секц",840,IF(H231="компл",839,0))))))))</f>
        <v>796</v>
      </c>
      <c r="H231" s="168" t="s">
        <v>9</v>
      </c>
      <c r="I231" s="107" t="s">
        <v>2</v>
      </c>
      <c r="J231" s="105" t="s">
        <v>54</v>
      </c>
      <c r="K231" s="106" t="s">
        <v>22</v>
      </c>
      <c r="L231" s="90"/>
      <c r="M231" s="104">
        <v>13449.53</v>
      </c>
      <c r="N231" s="169" t="s">
        <v>228</v>
      </c>
      <c r="O231" s="169" t="s">
        <v>174</v>
      </c>
      <c r="P231" s="101" t="s">
        <v>382</v>
      </c>
      <c r="Q231" s="101" t="s">
        <v>79</v>
      </c>
    </row>
    <row r="232" spans="2:17" s="2" customFormat="1" ht="172.5" customHeight="1">
      <c r="B232" s="54">
        <f t="shared" si="33"/>
        <v>211</v>
      </c>
      <c r="C232" s="100" t="s">
        <v>332</v>
      </c>
      <c r="D232" s="100" t="s">
        <v>333</v>
      </c>
      <c r="E232" s="101" t="s">
        <v>572</v>
      </c>
      <c r="F232" s="101" t="s">
        <v>573</v>
      </c>
      <c r="G232" s="140">
        <f>IF(H232="тн",168,IF(H232="шт",796,IF(H232="кг",166,IF(H232="м2",55,IF(H232="м3",113,IF(H232="п.м.",18,IF(H232="секц",840,IF(H232="компл",839,0))))))))</f>
        <v>796</v>
      </c>
      <c r="H232" s="101" t="s">
        <v>9</v>
      </c>
      <c r="I232" s="177">
        <v>12</v>
      </c>
      <c r="J232" s="108" t="s">
        <v>27</v>
      </c>
      <c r="K232" s="101" t="s">
        <v>45</v>
      </c>
      <c r="L232" s="90"/>
      <c r="M232" s="178">
        <v>5389.91</v>
      </c>
      <c r="N232" s="108" t="s">
        <v>228</v>
      </c>
      <c r="O232" s="108" t="s">
        <v>174</v>
      </c>
      <c r="P232" s="101" t="s">
        <v>384</v>
      </c>
      <c r="Q232" s="128" t="s">
        <v>79</v>
      </c>
    </row>
    <row r="233" spans="2:17" s="2" customFormat="1" ht="63.75">
      <c r="B233" s="54">
        <f t="shared" si="33"/>
        <v>212</v>
      </c>
      <c r="C233" s="139" t="s">
        <v>615</v>
      </c>
      <c r="D233" s="150" t="s">
        <v>616</v>
      </c>
      <c r="E233" s="119" t="s">
        <v>711</v>
      </c>
      <c r="F233" s="101" t="s">
        <v>28</v>
      </c>
      <c r="G233" s="198">
        <v>792</v>
      </c>
      <c r="H233" s="190" t="s">
        <v>207</v>
      </c>
      <c r="I233" s="199">
        <v>1</v>
      </c>
      <c r="J233" s="200" t="s">
        <v>712</v>
      </c>
      <c r="K233" s="101" t="s">
        <v>713</v>
      </c>
      <c r="L233" s="90"/>
      <c r="M233" s="201">
        <v>180</v>
      </c>
      <c r="N233" s="113" t="s">
        <v>228</v>
      </c>
      <c r="O233" s="108" t="s">
        <v>229</v>
      </c>
      <c r="P233" s="101" t="s">
        <v>44</v>
      </c>
      <c r="Q233" s="101" t="s">
        <v>66</v>
      </c>
    </row>
    <row r="234" spans="2:17" s="2" customFormat="1" ht="38.25">
      <c r="B234" s="54">
        <f t="shared" si="33"/>
        <v>213</v>
      </c>
      <c r="C234" s="100" t="s">
        <v>717</v>
      </c>
      <c r="D234" s="100" t="s">
        <v>718</v>
      </c>
      <c r="E234" s="101" t="s">
        <v>719</v>
      </c>
      <c r="F234" s="101" t="s">
        <v>28</v>
      </c>
      <c r="G234" s="111">
        <v>796</v>
      </c>
      <c r="H234" s="154" t="s">
        <v>9</v>
      </c>
      <c r="I234" s="155" t="s">
        <v>2</v>
      </c>
      <c r="J234" s="108" t="s">
        <v>54</v>
      </c>
      <c r="K234" s="101" t="s">
        <v>22</v>
      </c>
      <c r="L234" s="90"/>
      <c r="M234" s="201">
        <v>175</v>
      </c>
      <c r="N234" s="113" t="s">
        <v>228</v>
      </c>
      <c r="O234" s="142">
        <v>43678</v>
      </c>
      <c r="P234" s="101" t="s">
        <v>44</v>
      </c>
      <c r="Q234" s="128" t="s">
        <v>66</v>
      </c>
    </row>
    <row r="235" spans="2:17" ht="63.75">
      <c r="B235" s="54">
        <f t="shared" si="33"/>
        <v>214</v>
      </c>
      <c r="C235" s="121" t="s">
        <v>109</v>
      </c>
      <c r="D235" s="117" t="s">
        <v>110</v>
      </c>
      <c r="E235" s="90" t="s">
        <v>411</v>
      </c>
      <c r="F235" s="90" t="s">
        <v>23</v>
      </c>
      <c r="G235" s="97">
        <v>796</v>
      </c>
      <c r="H235" s="97" t="s">
        <v>9</v>
      </c>
      <c r="I235" s="95">
        <v>16</v>
      </c>
      <c r="J235" s="97">
        <v>30</v>
      </c>
      <c r="K235" s="90" t="s">
        <v>45</v>
      </c>
      <c r="L235" s="90" t="s">
        <v>45</v>
      </c>
      <c r="M235" s="95">
        <v>2500</v>
      </c>
      <c r="N235" s="96">
        <v>43647</v>
      </c>
      <c r="O235" s="96">
        <v>43770</v>
      </c>
      <c r="P235" s="90" t="s">
        <v>380</v>
      </c>
      <c r="Q235" s="97" t="s">
        <v>66</v>
      </c>
    </row>
    <row r="236" spans="2:17" s="2" customFormat="1" ht="51">
      <c r="B236" s="54">
        <f t="shared" si="33"/>
        <v>215</v>
      </c>
      <c r="C236" s="162" t="s">
        <v>454</v>
      </c>
      <c r="D236" s="162" t="s">
        <v>470</v>
      </c>
      <c r="E236" s="143" t="s">
        <v>707</v>
      </c>
      <c r="F236" s="143" t="s">
        <v>23</v>
      </c>
      <c r="G236" s="128">
        <f t="shared" ref="G236:G240" si="36">IF(H236="тн",168,IF(H236="шт",796,IF(H236="кг",166,IF(H236="м2",55,IF(H236="м3",113,IF(H236="п.м.",18,IF(H236="секц",840,IF(H236="компл",839,0))))))))</f>
        <v>168</v>
      </c>
      <c r="H236" s="143" t="s">
        <v>1</v>
      </c>
      <c r="I236" s="104">
        <v>6600</v>
      </c>
      <c r="J236" s="160" t="s">
        <v>27</v>
      </c>
      <c r="K236" s="143" t="s">
        <v>45</v>
      </c>
      <c r="L236" s="90"/>
      <c r="M236" s="104">
        <v>643500</v>
      </c>
      <c r="N236" s="108" t="s">
        <v>228</v>
      </c>
      <c r="O236" s="108" t="s">
        <v>632</v>
      </c>
      <c r="P236" s="101" t="s">
        <v>380</v>
      </c>
      <c r="Q236" s="101" t="s">
        <v>66</v>
      </c>
    </row>
    <row r="237" spans="2:17" s="2" customFormat="1" ht="51">
      <c r="B237" s="54">
        <f t="shared" si="33"/>
        <v>216</v>
      </c>
      <c r="C237" s="162" t="s">
        <v>454</v>
      </c>
      <c r="D237" s="162" t="s">
        <v>470</v>
      </c>
      <c r="E237" s="143" t="s">
        <v>708</v>
      </c>
      <c r="F237" s="143" t="s">
        <v>23</v>
      </c>
      <c r="G237" s="128">
        <f t="shared" si="36"/>
        <v>168</v>
      </c>
      <c r="H237" s="101" t="s">
        <v>1</v>
      </c>
      <c r="I237" s="104">
        <v>12955</v>
      </c>
      <c r="J237" s="160" t="s">
        <v>27</v>
      </c>
      <c r="K237" s="143" t="s">
        <v>45</v>
      </c>
      <c r="L237" s="90"/>
      <c r="M237" s="104">
        <v>1318762.5</v>
      </c>
      <c r="N237" s="108" t="s">
        <v>228</v>
      </c>
      <c r="O237" s="108" t="s">
        <v>286</v>
      </c>
      <c r="P237" s="101" t="s">
        <v>380</v>
      </c>
      <c r="Q237" s="101" t="s">
        <v>66</v>
      </c>
    </row>
    <row r="238" spans="2:17" s="2" customFormat="1" ht="76.5">
      <c r="B238" s="54">
        <f t="shared" si="33"/>
        <v>217</v>
      </c>
      <c r="C238" s="100" t="s">
        <v>722</v>
      </c>
      <c r="D238" s="100" t="s">
        <v>723</v>
      </c>
      <c r="E238" s="143" t="s">
        <v>724</v>
      </c>
      <c r="F238" s="101" t="s">
        <v>23</v>
      </c>
      <c r="G238" s="128">
        <f t="shared" si="36"/>
        <v>796</v>
      </c>
      <c r="H238" s="198" t="s">
        <v>9</v>
      </c>
      <c r="I238" s="104" t="s">
        <v>2</v>
      </c>
      <c r="J238" s="108" t="s">
        <v>54</v>
      </c>
      <c r="K238" s="101" t="s">
        <v>22</v>
      </c>
      <c r="L238" s="90"/>
      <c r="M238" s="104">
        <v>620.04</v>
      </c>
      <c r="N238" s="108" t="s">
        <v>193</v>
      </c>
      <c r="O238" s="108" t="s">
        <v>229</v>
      </c>
      <c r="P238" s="101" t="s">
        <v>382</v>
      </c>
      <c r="Q238" s="128" t="s">
        <v>79</v>
      </c>
    </row>
    <row r="239" spans="2:17" ht="63.75">
      <c r="B239" s="54">
        <f t="shared" si="33"/>
        <v>218</v>
      </c>
      <c r="C239" s="117" t="s">
        <v>91</v>
      </c>
      <c r="D239" s="117" t="s">
        <v>94</v>
      </c>
      <c r="E239" s="90" t="s">
        <v>243</v>
      </c>
      <c r="F239" s="90" t="s">
        <v>8</v>
      </c>
      <c r="G239" s="148">
        <v>168</v>
      </c>
      <c r="H239" s="90" t="s">
        <v>1</v>
      </c>
      <c r="I239" s="95">
        <v>240</v>
      </c>
      <c r="J239" s="94">
        <v>30</v>
      </c>
      <c r="K239" s="90" t="s">
        <v>140</v>
      </c>
      <c r="L239" s="90" t="s">
        <v>58</v>
      </c>
      <c r="M239" s="95">
        <v>1500</v>
      </c>
      <c r="N239" s="126">
        <v>43678</v>
      </c>
      <c r="O239" s="96">
        <v>43739</v>
      </c>
      <c r="P239" s="101" t="s">
        <v>380</v>
      </c>
      <c r="Q239" s="97" t="s">
        <v>66</v>
      </c>
    </row>
    <row r="240" spans="2:17" s="2" customFormat="1" ht="38.25">
      <c r="B240" s="54">
        <f t="shared" si="33"/>
        <v>219</v>
      </c>
      <c r="C240" s="100" t="s">
        <v>535</v>
      </c>
      <c r="D240" s="118" t="s">
        <v>535</v>
      </c>
      <c r="E240" s="101" t="s">
        <v>720</v>
      </c>
      <c r="F240" s="101" t="s">
        <v>23</v>
      </c>
      <c r="G240" s="151">
        <f t="shared" si="36"/>
        <v>796</v>
      </c>
      <c r="H240" s="103" t="s">
        <v>9</v>
      </c>
      <c r="I240" s="165">
        <v>1</v>
      </c>
      <c r="J240" s="108" t="s">
        <v>176</v>
      </c>
      <c r="K240" s="101" t="s">
        <v>175</v>
      </c>
      <c r="L240" s="90"/>
      <c r="M240" s="161">
        <v>565.11</v>
      </c>
      <c r="N240" s="108" t="s">
        <v>193</v>
      </c>
      <c r="O240" s="108" t="s">
        <v>193</v>
      </c>
      <c r="P240" s="120" t="s">
        <v>44</v>
      </c>
      <c r="Q240" s="128" t="s">
        <v>66</v>
      </c>
    </row>
    <row r="241" spans="1:17" s="2" customFormat="1" ht="63.75">
      <c r="B241" s="54">
        <f t="shared" si="33"/>
        <v>220</v>
      </c>
      <c r="C241" s="100" t="s">
        <v>318</v>
      </c>
      <c r="D241" s="100" t="s">
        <v>317</v>
      </c>
      <c r="E241" s="101" t="s">
        <v>725</v>
      </c>
      <c r="F241" s="101" t="s">
        <v>28</v>
      </c>
      <c r="G241" s="128">
        <v>796</v>
      </c>
      <c r="H241" s="101" t="s">
        <v>9</v>
      </c>
      <c r="I241" s="165">
        <v>4</v>
      </c>
      <c r="J241" s="108" t="s">
        <v>316</v>
      </c>
      <c r="K241" s="101" t="s">
        <v>349</v>
      </c>
      <c r="L241" s="90"/>
      <c r="M241" s="104">
        <v>3577.2</v>
      </c>
      <c r="N241" s="108" t="s">
        <v>193</v>
      </c>
      <c r="O241" s="108" t="s">
        <v>174</v>
      </c>
      <c r="P241" s="101" t="s">
        <v>380</v>
      </c>
      <c r="Q241" s="97" t="s">
        <v>66</v>
      </c>
    </row>
    <row r="242" spans="1:17" s="2" customFormat="1" ht="89.25">
      <c r="A242" s="1"/>
      <c r="B242" s="54">
        <f t="shared" si="33"/>
        <v>221</v>
      </c>
      <c r="C242" s="100" t="s">
        <v>332</v>
      </c>
      <c r="D242" s="100" t="s">
        <v>333</v>
      </c>
      <c r="E242" s="119" t="s">
        <v>743</v>
      </c>
      <c r="F242" s="101" t="s">
        <v>23</v>
      </c>
      <c r="G242" s="151">
        <f>IF(H242="тн",168,IF(H242="шт",796,IF(H242="кг",166,IF(H242="м2",55,IF(H242="м3",113,IF(H242="п.м.",18,IF(H242="секц",840,IF(H242="компл",839,0))))))))</f>
        <v>796</v>
      </c>
      <c r="H242" s="103" t="s">
        <v>9</v>
      </c>
      <c r="I242" s="165">
        <v>1</v>
      </c>
      <c r="J242" s="108" t="s">
        <v>686</v>
      </c>
      <c r="K242" s="101" t="s">
        <v>689</v>
      </c>
      <c r="L242" s="221"/>
      <c r="M242" s="104">
        <v>373.2</v>
      </c>
      <c r="N242" s="169" t="s">
        <v>217</v>
      </c>
      <c r="O242" s="169" t="s">
        <v>229</v>
      </c>
      <c r="P242" s="120" t="s">
        <v>44</v>
      </c>
      <c r="Q242" s="128" t="s">
        <v>66</v>
      </c>
    </row>
    <row r="243" spans="1:17" s="2" customFormat="1" ht="51">
      <c r="B243" s="54">
        <f t="shared" si="33"/>
        <v>222</v>
      </c>
      <c r="C243" s="152" t="s">
        <v>732</v>
      </c>
      <c r="D243" s="152" t="s">
        <v>732</v>
      </c>
      <c r="E243" s="101" t="s">
        <v>733</v>
      </c>
      <c r="F243" s="101" t="s">
        <v>28</v>
      </c>
      <c r="G243" s="111">
        <v>796</v>
      </c>
      <c r="H243" s="154" t="s">
        <v>9</v>
      </c>
      <c r="I243" s="155">
        <v>1</v>
      </c>
      <c r="J243" s="108" t="s">
        <v>54</v>
      </c>
      <c r="K243" s="101" t="s">
        <v>22</v>
      </c>
      <c r="L243" s="90"/>
      <c r="M243" s="104">
        <v>1680</v>
      </c>
      <c r="N243" s="142">
        <v>43709</v>
      </c>
      <c r="O243" s="142">
        <v>43800</v>
      </c>
      <c r="P243" s="101" t="s">
        <v>44</v>
      </c>
      <c r="Q243" s="128" t="s">
        <v>66</v>
      </c>
    </row>
    <row r="244" spans="1:17" s="2" customFormat="1" ht="89.25">
      <c r="B244" s="54">
        <f t="shared" si="33"/>
        <v>223</v>
      </c>
      <c r="C244" s="152" t="s">
        <v>732</v>
      </c>
      <c r="D244" s="152" t="s">
        <v>732</v>
      </c>
      <c r="E244" s="101" t="s">
        <v>734</v>
      </c>
      <c r="F244" s="101" t="s">
        <v>28</v>
      </c>
      <c r="G244" s="111">
        <v>796</v>
      </c>
      <c r="H244" s="154" t="s">
        <v>9</v>
      </c>
      <c r="I244" s="155">
        <v>1</v>
      </c>
      <c r="J244" s="108" t="s">
        <v>54</v>
      </c>
      <c r="K244" s="101" t="s">
        <v>22</v>
      </c>
      <c r="L244" s="90"/>
      <c r="M244" s="104">
        <v>987.8</v>
      </c>
      <c r="N244" s="142">
        <v>43709</v>
      </c>
      <c r="O244" s="142">
        <v>43800</v>
      </c>
      <c r="P244" s="101" t="s">
        <v>44</v>
      </c>
      <c r="Q244" s="128" t="s">
        <v>66</v>
      </c>
    </row>
    <row r="245" spans="1:17" s="2" customFormat="1" ht="63.75">
      <c r="B245" s="54">
        <f t="shared" si="33"/>
        <v>224</v>
      </c>
      <c r="C245" s="139" t="s">
        <v>109</v>
      </c>
      <c r="D245" s="118" t="s">
        <v>110</v>
      </c>
      <c r="E245" s="101" t="s">
        <v>727</v>
      </c>
      <c r="F245" s="120" t="s">
        <v>23</v>
      </c>
      <c r="G245" s="128">
        <f t="shared" ref="G245:G247" si="37">IF(H245="тн",168,IF(H245="шт",796,IF(H245="кг",166,IF(H245="м2",55,IF(H245="м3",113,IF(H245="п.м.",18,IF(H245="секц",840,IF(H245="компл",839,0))))))))</f>
        <v>796</v>
      </c>
      <c r="H245" s="128" t="s">
        <v>9</v>
      </c>
      <c r="I245" s="104">
        <v>1</v>
      </c>
      <c r="J245" s="108" t="s">
        <v>54</v>
      </c>
      <c r="K245" s="101" t="s">
        <v>22</v>
      </c>
      <c r="L245" s="90"/>
      <c r="M245" s="104">
        <v>360</v>
      </c>
      <c r="N245" s="108" t="s">
        <v>217</v>
      </c>
      <c r="O245" s="108" t="s">
        <v>174</v>
      </c>
      <c r="P245" s="101" t="s">
        <v>380</v>
      </c>
      <c r="Q245" s="128" t="s">
        <v>66</v>
      </c>
    </row>
    <row r="246" spans="1:17" s="2" customFormat="1" ht="51">
      <c r="B246" s="54">
        <f t="shared" si="33"/>
        <v>225</v>
      </c>
      <c r="C246" s="162" t="s">
        <v>454</v>
      </c>
      <c r="D246" s="162" t="s">
        <v>470</v>
      </c>
      <c r="E246" s="143" t="s">
        <v>728</v>
      </c>
      <c r="F246" s="143" t="s">
        <v>23</v>
      </c>
      <c r="G246" s="128">
        <f t="shared" si="37"/>
        <v>168</v>
      </c>
      <c r="H246" s="143" t="s">
        <v>1</v>
      </c>
      <c r="I246" s="104">
        <v>2035</v>
      </c>
      <c r="J246" s="160" t="s">
        <v>27</v>
      </c>
      <c r="K246" s="143" t="s">
        <v>45</v>
      </c>
      <c r="L246" s="90"/>
      <c r="M246" s="104">
        <v>212262.5</v>
      </c>
      <c r="N246" s="108" t="s">
        <v>217</v>
      </c>
      <c r="O246" s="108" t="s">
        <v>174</v>
      </c>
      <c r="P246" s="101" t="s">
        <v>380</v>
      </c>
      <c r="Q246" s="101" t="s">
        <v>66</v>
      </c>
    </row>
    <row r="247" spans="1:17" s="2" customFormat="1" ht="51">
      <c r="B247" s="54">
        <f t="shared" si="33"/>
        <v>226</v>
      </c>
      <c r="C247" s="162" t="s">
        <v>454</v>
      </c>
      <c r="D247" s="162" t="s">
        <v>322</v>
      </c>
      <c r="E247" s="143" t="s">
        <v>729</v>
      </c>
      <c r="F247" s="143" t="s">
        <v>23</v>
      </c>
      <c r="G247" s="128">
        <f t="shared" si="37"/>
        <v>168</v>
      </c>
      <c r="H247" s="143" t="s">
        <v>1</v>
      </c>
      <c r="I247" s="104">
        <v>1500</v>
      </c>
      <c r="J247" s="160" t="s">
        <v>730</v>
      </c>
      <c r="K247" s="143" t="s">
        <v>731</v>
      </c>
      <c r="L247" s="90"/>
      <c r="M247" s="104">
        <v>127500</v>
      </c>
      <c r="N247" s="108" t="s">
        <v>217</v>
      </c>
      <c r="O247" s="108" t="s">
        <v>174</v>
      </c>
      <c r="P247" s="101" t="s">
        <v>380</v>
      </c>
      <c r="Q247" s="101" t="s">
        <v>66</v>
      </c>
    </row>
    <row r="248" spans="1:17" s="2" customFormat="1" ht="51">
      <c r="B248" s="54">
        <f t="shared" si="33"/>
        <v>227</v>
      </c>
      <c r="C248" s="139" t="s">
        <v>566</v>
      </c>
      <c r="D248" s="150" t="s">
        <v>567</v>
      </c>
      <c r="E248" s="101" t="s">
        <v>726</v>
      </c>
      <c r="F248" s="101" t="s">
        <v>23</v>
      </c>
      <c r="G248" s="111">
        <f t="shared" ref="G248" si="38">IF(H248="тн",168,IF(H248="шт",796,IF(H248="кг",166,IF(H248="м2",55,IF(H248="м3",113,IF(H248="п.м.",18,IF(H248="секц",840,IF(H248="компл",839,0))))))))</f>
        <v>796</v>
      </c>
      <c r="H248" s="101" t="s">
        <v>9</v>
      </c>
      <c r="I248" s="104" t="s">
        <v>2</v>
      </c>
      <c r="J248" s="108" t="s">
        <v>314</v>
      </c>
      <c r="K248" s="101" t="s">
        <v>313</v>
      </c>
      <c r="L248" s="90"/>
      <c r="M248" s="104">
        <v>3377.05</v>
      </c>
      <c r="N248" s="142">
        <v>43709</v>
      </c>
      <c r="O248" s="108" t="s">
        <v>217</v>
      </c>
      <c r="P248" s="101" t="s">
        <v>44</v>
      </c>
      <c r="Q248" s="109" t="s">
        <v>79</v>
      </c>
    </row>
    <row r="249" spans="1:17" ht="18.75">
      <c r="A249" s="3"/>
      <c r="B249" s="277" t="s">
        <v>408</v>
      </c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</row>
    <row r="250" spans="1:17" ht="51">
      <c r="A250" s="3"/>
      <c r="B250" s="39">
        <f>B248+1</f>
        <v>228</v>
      </c>
      <c r="C250" s="244" t="s">
        <v>326</v>
      </c>
      <c r="D250" s="244" t="s">
        <v>326</v>
      </c>
      <c r="E250" s="245" t="s">
        <v>791</v>
      </c>
      <c r="F250" s="109" t="s">
        <v>264</v>
      </c>
      <c r="G250" s="103">
        <f t="shared" ref="G250:G251" si="39">IF(H250="тн",168,IF(H250="шт",796,IF(H250="кг",166,IF(H250="м2",55,IF(H250="м3",113,IF(H250="п.м.",18,IF(H250="секц",840,IF(H250="компл",839,0))))))))</f>
        <v>796</v>
      </c>
      <c r="H250" s="103" t="s">
        <v>9</v>
      </c>
      <c r="I250" s="104" t="s">
        <v>2</v>
      </c>
      <c r="J250" s="108" t="s">
        <v>314</v>
      </c>
      <c r="K250" s="101" t="s">
        <v>313</v>
      </c>
      <c r="L250" s="246"/>
      <c r="M250" s="97">
        <v>437.14</v>
      </c>
      <c r="N250" s="96">
        <v>43739</v>
      </c>
      <c r="O250" s="96">
        <v>43739</v>
      </c>
      <c r="P250" s="101" t="s">
        <v>44</v>
      </c>
      <c r="Q250" s="109" t="s">
        <v>66</v>
      </c>
    </row>
    <row r="251" spans="1:17" ht="51">
      <c r="A251" s="3"/>
      <c r="B251" s="39">
        <f>B250+1</f>
        <v>229</v>
      </c>
      <c r="C251" s="139" t="s">
        <v>566</v>
      </c>
      <c r="D251" s="150" t="s">
        <v>567</v>
      </c>
      <c r="E251" s="101" t="s">
        <v>792</v>
      </c>
      <c r="F251" s="101" t="s">
        <v>23</v>
      </c>
      <c r="G251" s="111">
        <f t="shared" si="39"/>
        <v>796</v>
      </c>
      <c r="H251" s="101" t="s">
        <v>9</v>
      </c>
      <c r="I251" s="104">
        <v>5</v>
      </c>
      <c r="J251" s="108" t="s">
        <v>314</v>
      </c>
      <c r="K251" s="101" t="s">
        <v>313</v>
      </c>
      <c r="L251" s="246"/>
      <c r="M251" s="97">
        <v>188.75</v>
      </c>
      <c r="N251" s="96">
        <v>43739</v>
      </c>
      <c r="O251" s="96">
        <v>43770</v>
      </c>
      <c r="P251" s="101" t="s">
        <v>44</v>
      </c>
      <c r="Q251" s="109" t="s">
        <v>66</v>
      </c>
    </row>
    <row r="252" spans="1:17" s="223" customFormat="1" ht="51">
      <c r="A252" s="222"/>
      <c r="B252" s="39">
        <f t="shared" ref="B252:B253" si="40">B251+1</f>
        <v>230</v>
      </c>
      <c r="C252" s="121" t="s">
        <v>527</v>
      </c>
      <c r="D252" s="117" t="s">
        <v>757</v>
      </c>
      <c r="E252" s="90" t="s">
        <v>793</v>
      </c>
      <c r="F252" s="90" t="s">
        <v>23</v>
      </c>
      <c r="G252" s="151">
        <f>IF(H252="тн",168,IF(H252="шт",796,IF(H252="кг",166,IF(H252="м2",55,IF(H252="м3",113,IF(H252="п.м.",18,IF(H252="секц",840,IF(H252="компл",839,0))))))))</f>
        <v>796</v>
      </c>
      <c r="H252" s="103" t="s">
        <v>9</v>
      </c>
      <c r="I252" s="165">
        <v>1</v>
      </c>
      <c r="J252" s="108" t="s">
        <v>686</v>
      </c>
      <c r="K252" s="101" t="s">
        <v>747</v>
      </c>
      <c r="L252" s="90" t="s">
        <v>45</v>
      </c>
      <c r="M252" s="104">
        <v>652</v>
      </c>
      <c r="N252" s="96">
        <v>43739</v>
      </c>
      <c r="O252" s="96">
        <v>43800</v>
      </c>
      <c r="P252" s="120" t="s">
        <v>382</v>
      </c>
      <c r="Q252" s="128" t="s">
        <v>79</v>
      </c>
    </row>
    <row r="253" spans="1:17" s="3" customFormat="1" ht="51">
      <c r="A253" s="1"/>
      <c r="B253" s="39">
        <f t="shared" si="40"/>
        <v>231</v>
      </c>
      <c r="C253" s="100" t="s">
        <v>393</v>
      </c>
      <c r="D253" s="100" t="s">
        <v>393</v>
      </c>
      <c r="E253" s="90" t="s">
        <v>752</v>
      </c>
      <c r="F253" s="101" t="s">
        <v>23</v>
      </c>
      <c r="G253" s="151">
        <f>IF(H253="тн",168,IF(H253="шт",796,IF(H253="кг",166,IF(H253="м2",55,IF(H253="м3",113,IF(H253="п.м.",18,IF(H253="секц",840,IF(H253="компл",839,0))))))))</f>
        <v>796</v>
      </c>
      <c r="H253" s="103" t="s">
        <v>9</v>
      </c>
      <c r="I253" s="165">
        <v>1</v>
      </c>
      <c r="J253" s="108" t="s">
        <v>686</v>
      </c>
      <c r="K253" s="101" t="s">
        <v>464</v>
      </c>
      <c r="L253" s="90" t="s">
        <v>45</v>
      </c>
      <c r="M253" s="104">
        <v>264</v>
      </c>
      <c r="N253" s="169" t="s">
        <v>229</v>
      </c>
      <c r="O253" s="169" t="s">
        <v>229</v>
      </c>
      <c r="P253" s="120" t="s">
        <v>44</v>
      </c>
      <c r="Q253" s="128" t="s">
        <v>66</v>
      </c>
    </row>
    <row r="254" spans="1:17" s="3" customFormat="1" ht="51">
      <c r="A254" s="1"/>
      <c r="B254" s="39">
        <f t="shared" ref="B253:B305" si="41">B253+1</f>
        <v>232</v>
      </c>
      <c r="C254" s="162" t="s">
        <v>454</v>
      </c>
      <c r="D254" s="162" t="s">
        <v>470</v>
      </c>
      <c r="E254" s="90" t="s">
        <v>749</v>
      </c>
      <c r="F254" s="143" t="s">
        <v>23</v>
      </c>
      <c r="G254" s="128">
        <f t="shared" ref="G254" si="42">IF(H254="тн",168,IF(H254="шт",796,IF(H254="кг",166,IF(H254="м2",55,IF(H254="м3",113,IF(H254="п.м.",18,IF(H254="секц",840,IF(H254="компл",839,0))))))))</f>
        <v>168</v>
      </c>
      <c r="H254" s="143" t="s">
        <v>1</v>
      </c>
      <c r="I254" s="104">
        <v>3000</v>
      </c>
      <c r="J254" s="160" t="s">
        <v>27</v>
      </c>
      <c r="K254" s="143" t="s">
        <v>21</v>
      </c>
      <c r="L254" s="90" t="s">
        <v>45</v>
      </c>
      <c r="M254" s="104">
        <v>299160</v>
      </c>
      <c r="N254" s="108" t="s">
        <v>229</v>
      </c>
      <c r="O254" s="108" t="s">
        <v>435</v>
      </c>
      <c r="P254" s="101" t="s">
        <v>380</v>
      </c>
      <c r="Q254" s="101" t="s">
        <v>66</v>
      </c>
    </row>
    <row r="255" spans="1:17" s="3" customFormat="1" ht="51">
      <c r="A255" s="1"/>
      <c r="B255" s="39">
        <f t="shared" si="41"/>
        <v>233</v>
      </c>
      <c r="C255" s="162" t="s">
        <v>454</v>
      </c>
      <c r="D255" s="162" t="s">
        <v>750</v>
      </c>
      <c r="E255" s="90" t="s">
        <v>751</v>
      </c>
      <c r="F255" s="143" t="s">
        <v>23</v>
      </c>
      <c r="G255" s="128">
        <f>IF(H255="тн",168,IF(H255="шт",796,IF(H255="кг",166,IF(H255="м2",55,IF(H255="м3",113,IF(H255="п.м.",18,IF(H255="секц",840,IF(H255="компл",839,0))))))))</f>
        <v>168</v>
      </c>
      <c r="H255" s="143" t="s">
        <v>1</v>
      </c>
      <c r="I255" s="104">
        <v>3000</v>
      </c>
      <c r="J255" s="160" t="s">
        <v>27</v>
      </c>
      <c r="K255" s="143" t="s">
        <v>21</v>
      </c>
      <c r="L255" s="90" t="s">
        <v>45</v>
      </c>
      <c r="M255" s="104">
        <v>261465</v>
      </c>
      <c r="N255" s="108" t="s">
        <v>229</v>
      </c>
      <c r="O255" s="108" t="s">
        <v>435</v>
      </c>
      <c r="P255" s="101" t="s">
        <v>380</v>
      </c>
      <c r="Q255" s="101" t="s">
        <v>66</v>
      </c>
    </row>
    <row r="256" spans="1:17" s="3" customFormat="1" ht="63.75">
      <c r="A256" s="1"/>
      <c r="B256" s="39">
        <f t="shared" si="41"/>
        <v>234</v>
      </c>
      <c r="C256" s="139" t="s">
        <v>109</v>
      </c>
      <c r="D256" s="100" t="s">
        <v>110</v>
      </c>
      <c r="E256" s="90" t="s">
        <v>753</v>
      </c>
      <c r="F256" s="101" t="s">
        <v>23</v>
      </c>
      <c r="G256" s="128">
        <f>IF(H256="тн",168,IF(H256="шт",796,IF(H256="кг",166,IF(H256="м2",55,IF(H256="м3",113,IF(H256="п.м.",18,IF(H256="секц",840,IF(H256="компл",839,0))))))))</f>
        <v>796</v>
      </c>
      <c r="H256" s="128" t="s">
        <v>9</v>
      </c>
      <c r="I256" s="104">
        <v>1</v>
      </c>
      <c r="J256" s="168">
        <v>30</v>
      </c>
      <c r="K256" s="101" t="s">
        <v>22</v>
      </c>
      <c r="L256" s="90" t="s">
        <v>45</v>
      </c>
      <c r="M256" s="104">
        <v>135.11000000000001</v>
      </c>
      <c r="N256" s="108" t="s">
        <v>229</v>
      </c>
      <c r="O256" s="108" t="s">
        <v>229</v>
      </c>
      <c r="P256" s="101" t="s">
        <v>44</v>
      </c>
      <c r="Q256" s="128" t="s">
        <v>66</v>
      </c>
    </row>
    <row r="257" spans="1:17" s="3" customFormat="1" ht="260.25" customHeight="1">
      <c r="A257" s="1"/>
      <c r="B257" s="39">
        <f t="shared" si="41"/>
        <v>235</v>
      </c>
      <c r="C257" s="100" t="s">
        <v>332</v>
      </c>
      <c r="D257" s="100" t="s">
        <v>333</v>
      </c>
      <c r="E257" s="101" t="s">
        <v>572</v>
      </c>
      <c r="F257" s="101" t="s">
        <v>748</v>
      </c>
      <c r="G257" s="140">
        <f t="shared" ref="G257" si="43">IF(H257="тн",168,IF(H257="шт",796,IF(H257="кг",166,IF(H257="м2",55,IF(H257="м3",113,IF(H257="п.м.",18,IF(H257="секц",840,IF(H257="компл",839,0))))))))</f>
        <v>796</v>
      </c>
      <c r="H257" s="101" t="s">
        <v>9</v>
      </c>
      <c r="I257" s="177">
        <v>12</v>
      </c>
      <c r="J257" s="108" t="s">
        <v>27</v>
      </c>
      <c r="K257" s="101" t="s">
        <v>219</v>
      </c>
      <c r="L257" s="90" t="s">
        <v>45</v>
      </c>
      <c r="M257" s="178">
        <v>7500</v>
      </c>
      <c r="N257" s="108" t="s">
        <v>229</v>
      </c>
      <c r="O257" s="108" t="s">
        <v>241</v>
      </c>
      <c r="P257" s="101" t="s">
        <v>384</v>
      </c>
      <c r="Q257" s="128" t="s">
        <v>79</v>
      </c>
    </row>
    <row r="258" spans="1:17" s="2" customFormat="1" ht="38.25">
      <c r="A258" s="3"/>
      <c r="B258" s="39">
        <f t="shared" si="41"/>
        <v>236</v>
      </c>
      <c r="C258" s="100" t="s">
        <v>754</v>
      </c>
      <c r="D258" s="100" t="s">
        <v>755</v>
      </c>
      <c r="E258" s="101" t="s">
        <v>756</v>
      </c>
      <c r="F258" s="101" t="s">
        <v>23</v>
      </c>
      <c r="G258" s="250">
        <v>796</v>
      </c>
      <c r="H258" s="154" t="s">
        <v>9</v>
      </c>
      <c r="I258" s="104" t="s">
        <v>2</v>
      </c>
      <c r="J258" s="108" t="s">
        <v>54</v>
      </c>
      <c r="K258" s="101" t="s">
        <v>22</v>
      </c>
      <c r="L258" s="90" t="s">
        <v>181</v>
      </c>
      <c r="M258" s="343">
        <v>1463.19</v>
      </c>
      <c r="N258" s="142">
        <v>43739</v>
      </c>
      <c r="O258" s="142">
        <v>43770</v>
      </c>
      <c r="P258" s="101" t="s">
        <v>384</v>
      </c>
      <c r="Q258" s="128" t="s">
        <v>79</v>
      </c>
    </row>
    <row r="259" spans="1:17" s="237" customFormat="1" ht="89.25">
      <c r="A259" s="236"/>
      <c r="B259" s="39">
        <f t="shared" si="41"/>
        <v>237</v>
      </c>
      <c r="C259" s="139" t="s">
        <v>109</v>
      </c>
      <c r="D259" s="100" t="s">
        <v>110</v>
      </c>
      <c r="E259" s="101" t="s">
        <v>758</v>
      </c>
      <c r="F259" s="101" t="s">
        <v>23</v>
      </c>
      <c r="G259" s="128">
        <f>IF(H259="тн",168,IF(H259="шт",796,IF(H259="кг",166,IF(H259="м2",55,IF(H259="м3",113,IF(H259="п.м.",18,IF(H259="секц",840,IF(H259="компл",839,0))))))))</f>
        <v>796</v>
      </c>
      <c r="H259" s="128" t="s">
        <v>9</v>
      </c>
      <c r="I259" s="104">
        <v>1</v>
      </c>
      <c r="J259" s="108" t="s">
        <v>27</v>
      </c>
      <c r="K259" s="143" t="s">
        <v>21</v>
      </c>
      <c r="L259" s="90"/>
      <c r="M259" s="141">
        <v>4049.92</v>
      </c>
      <c r="N259" s="108" t="s">
        <v>229</v>
      </c>
      <c r="O259" s="108" t="s">
        <v>174</v>
      </c>
      <c r="P259" s="101" t="s">
        <v>44</v>
      </c>
      <c r="Q259" s="128" t="s">
        <v>66</v>
      </c>
    </row>
    <row r="260" spans="1:17" s="237" customFormat="1" ht="51">
      <c r="A260" s="236"/>
      <c r="B260" s="39">
        <f t="shared" si="41"/>
        <v>238</v>
      </c>
      <c r="C260" s="139" t="s">
        <v>178</v>
      </c>
      <c r="D260" s="150" t="s">
        <v>179</v>
      </c>
      <c r="E260" s="190" t="s">
        <v>759</v>
      </c>
      <c r="F260" s="101" t="s">
        <v>23</v>
      </c>
      <c r="G260" s="128">
        <v>792</v>
      </c>
      <c r="H260" s="101" t="s">
        <v>207</v>
      </c>
      <c r="I260" s="104">
        <v>68</v>
      </c>
      <c r="J260" s="108" t="s">
        <v>330</v>
      </c>
      <c r="K260" s="106" t="s">
        <v>211</v>
      </c>
      <c r="L260" s="90"/>
      <c r="M260" s="141">
        <v>673.2</v>
      </c>
      <c r="N260" s="241">
        <v>43739</v>
      </c>
      <c r="O260" s="108" t="s">
        <v>174</v>
      </c>
      <c r="P260" s="101" t="s">
        <v>44</v>
      </c>
      <c r="Q260" s="109" t="s">
        <v>66</v>
      </c>
    </row>
    <row r="261" spans="1:17" s="237" customFormat="1" ht="38.25">
      <c r="A261" s="236"/>
      <c r="B261" s="39">
        <f t="shared" si="41"/>
        <v>239</v>
      </c>
      <c r="C261" s="100" t="s">
        <v>754</v>
      </c>
      <c r="D261" s="100" t="s">
        <v>755</v>
      </c>
      <c r="E261" s="101" t="s">
        <v>760</v>
      </c>
      <c r="F261" s="101" t="s">
        <v>23</v>
      </c>
      <c r="G261" s="250">
        <v>796</v>
      </c>
      <c r="H261" s="154" t="s">
        <v>9</v>
      </c>
      <c r="I261" s="104" t="s">
        <v>2</v>
      </c>
      <c r="J261" s="108" t="s">
        <v>54</v>
      </c>
      <c r="K261" s="101" t="s">
        <v>22</v>
      </c>
      <c r="L261" s="90"/>
      <c r="M261" s="141">
        <v>1391.19</v>
      </c>
      <c r="N261" s="241">
        <v>43739</v>
      </c>
      <c r="O261" s="108" t="s">
        <v>632</v>
      </c>
      <c r="P261" s="101" t="s">
        <v>696</v>
      </c>
      <c r="Q261" s="109" t="s">
        <v>79</v>
      </c>
    </row>
    <row r="262" spans="1:17" s="237" customFormat="1" ht="51">
      <c r="A262" s="236"/>
      <c r="B262" s="39">
        <f t="shared" si="41"/>
        <v>240</v>
      </c>
      <c r="C262" s="100" t="s">
        <v>124</v>
      </c>
      <c r="D262" s="100" t="s">
        <v>123</v>
      </c>
      <c r="E262" s="101" t="s">
        <v>761</v>
      </c>
      <c r="F262" s="190" t="s">
        <v>136</v>
      </c>
      <c r="G262" s="111">
        <v>796</v>
      </c>
      <c r="H262" s="154" t="s">
        <v>9</v>
      </c>
      <c r="I262" s="155" t="s">
        <v>2</v>
      </c>
      <c r="J262" s="108" t="s">
        <v>54</v>
      </c>
      <c r="K262" s="101" t="s">
        <v>22</v>
      </c>
      <c r="L262" s="90"/>
      <c r="M262" s="141">
        <v>1036.67</v>
      </c>
      <c r="N262" s="241">
        <v>43739</v>
      </c>
      <c r="O262" s="108" t="s">
        <v>632</v>
      </c>
      <c r="P262" s="101" t="s">
        <v>696</v>
      </c>
      <c r="Q262" s="109" t="s">
        <v>79</v>
      </c>
    </row>
    <row r="263" spans="1:17" s="237" customFormat="1" ht="89.25">
      <c r="A263" s="236"/>
      <c r="B263" s="39">
        <f t="shared" si="41"/>
        <v>241</v>
      </c>
      <c r="C263" s="139" t="s">
        <v>109</v>
      </c>
      <c r="D263" s="100" t="s">
        <v>110</v>
      </c>
      <c r="E263" s="101" t="s">
        <v>766</v>
      </c>
      <c r="F263" s="101" t="s">
        <v>23</v>
      </c>
      <c r="G263" s="128">
        <f t="shared" ref="G263" si="44">IF(H263="тн",168,IF(H263="шт",796,IF(H263="кг",166,IF(H263="м2",55,IF(H263="м3",113,IF(H263="п.м.",18,IF(H263="секц",840,IF(H263="компл",839,0))))))))</f>
        <v>796</v>
      </c>
      <c r="H263" s="128" t="s">
        <v>9</v>
      </c>
      <c r="I263" s="104">
        <v>23</v>
      </c>
      <c r="J263" s="168">
        <v>30401</v>
      </c>
      <c r="K263" s="101" t="s">
        <v>22</v>
      </c>
      <c r="L263" s="90"/>
      <c r="M263" s="141">
        <v>264.95999999999998</v>
      </c>
      <c r="N263" s="241">
        <v>43739</v>
      </c>
      <c r="O263" s="108" t="s">
        <v>632</v>
      </c>
      <c r="P263" s="101" t="s">
        <v>44</v>
      </c>
      <c r="Q263" s="109" t="s">
        <v>66</v>
      </c>
    </row>
    <row r="264" spans="1:17" s="237" customFormat="1" ht="89.25">
      <c r="A264" s="236"/>
      <c r="B264" s="39">
        <f t="shared" si="41"/>
        <v>242</v>
      </c>
      <c r="C264" s="100" t="s">
        <v>764</v>
      </c>
      <c r="D264" s="118" t="s">
        <v>765</v>
      </c>
      <c r="E264" s="101" t="s">
        <v>762</v>
      </c>
      <c r="F264" s="164" t="s">
        <v>23</v>
      </c>
      <c r="G264" s="101">
        <v>796</v>
      </c>
      <c r="H264" s="128" t="s">
        <v>9</v>
      </c>
      <c r="I264" s="104">
        <v>29</v>
      </c>
      <c r="J264" s="249">
        <v>30</v>
      </c>
      <c r="K264" s="101" t="s">
        <v>45</v>
      </c>
      <c r="L264" s="90"/>
      <c r="M264" s="141">
        <v>3900</v>
      </c>
      <c r="N264" s="241">
        <v>43739</v>
      </c>
      <c r="O264" s="108" t="s">
        <v>213</v>
      </c>
      <c r="P264" s="101" t="s">
        <v>44</v>
      </c>
      <c r="Q264" s="109" t="s">
        <v>66</v>
      </c>
    </row>
    <row r="265" spans="1:17" s="237" customFormat="1" ht="76.5">
      <c r="A265" s="236"/>
      <c r="B265" s="39">
        <f t="shared" si="41"/>
        <v>243</v>
      </c>
      <c r="C265" s="100" t="s">
        <v>335</v>
      </c>
      <c r="D265" s="139" t="s">
        <v>173</v>
      </c>
      <c r="E265" s="101" t="s">
        <v>423</v>
      </c>
      <c r="F265" s="101" t="s">
        <v>78</v>
      </c>
      <c r="G265" s="140">
        <f t="shared" ref="G265" si="45">IF(H265="тн",168,IF(H265="шт",796,IF(H265="кг",166,IF(H265="м2",55,IF(H265="м3",113,IF(H265="п.м.",18,IF(H265="секц",840,IF(H265="компл",839,0))))))))</f>
        <v>796</v>
      </c>
      <c r="H265" s="101" t="s">
        <v>9</v>
      </c>
      <c r="I265" s="104" t="s">
        <v>2</v>
      </c>
      <c r="J265" s="108">
        <v>30401</v>
      </c>
      <c r="K265" s="101" t="s">
        <v>22</v>
      </c>
      <c r="L265" s="90"/>
      <c r="M265" s="141">
        <v>2797.13</v>
      </c>
      <c r="N265" s="241">
        <v>43739</v>
      </c>
      <c r="O265" s="108" t="s">
        <v>174</v>
      </c>
      <c r="P265" s="101" t="s">
        <v>44</v>
      </c>
      <c r="Q265" s="109" t="s">
        <v>66</v>
      </c>
    </row>
    <row r="266" spans="1:17" s="237" customFormat="1" ht="38.25">
      <c r="A266" s="236"/>
      <c r="B266" s="39">
        <f t="shared" si="41"/>
        <v>244</v>
      </c>
      <c r="C266" s="100" t="s">
        <v>767</v>
      </c>
      <c r="D266" s="100" t="s">
        <v>768</v>
      </c>
      <c r="E266" s="101" t="s">
        <v>769</v>
      </c>
      <c r="F266" s="101" t="s">
        <v>136</v>
      </c>
      <c r="G266" s="111">
        <v>796</v>
      </c>
      <c r="H266" s="154" t="s">
        <v>9</v>
      </c>
      <c r="I266" s="155">
        <v>1</v>
      </c>
      <c r="J266" s="108" t="s">
        <v>54</v>
      </c>
      <c r="K266" s="101" t="s">
        <v>22</v>
      </c>
      <c r="L266" s="90"/>
      <c r="M266" s="141">
        <v>204</v>
      </c>
      <c r="N266" s="241">
        <v>43739</v>
      </c>
      <c r="O266" s="108" t="s">
        <v>174</v>
      </c>
      <c r="P266" s="101" t="s">
        <v>384</v>
      </c>
      <c r="Q266" s="109" t="s">
        <v>79</v>
      </c>
    </row>
    <row r="267" spans="1:17" s="237" customFormat="1" ht="38.25">
      <c r="A267" s="236"/>
      <c r="B267" s="39">
        <f t="shared" si="41"/>
        <v>245</v>
      </c>
      <c r="C267" s="100" t="s">
        <v>120</v>
      </c>
      <c r="D267" s="100" t="s">
        <v>789</v>
      </c>
      <c r="E267" s="101" t="s">
        <v>770</v>
      </c>
      <c r="F267" s="102" t="s">
        <v>771</v>
      </c>
      <c r="G267" s="111">
        <v>796</v>
      </c>
      <c r="H267" s="154" t="s">
        <v>9</v>
      </c>
      <c r="I267" s="155" t="s">
        <v>2</v>
      </c>
      <c r="J267" s="108" t="s">
        <v>54</v>
      </c>
      <c r="K267" s="101" t="s">
        <v>22</v>
      </c>
      <c r="L267" s="90"/>
      <c r="M267" s="141">
        <v>430</v>
      </c>
      <c r="N267" s="241">
        <v>43739</v>
      </c>
      <c r="O267" s="108" t="s">
        <v>232</v>
      </c>
      <c r="P267" s="101" t="s">
        <v>382</v>
      </c>
      <c r="Q267" s="109" t="s">
        <v>79</v>
      </c>
    </row>
    <row r="268" spans="1:17" s="237" customFormat="1" ht="51">
      <c r="A268" s="236"/>
      <c r="B268" s="39">
        <f t="shared" si="41"/>
        <v>246</v>
      </c>
      <c r="C268" s="100" t="s">
        <v>328</v>
      </c>
      <c r="D268" s="118" t="s">
        <v>780</v>
      </c>
      <c r="E268" s="190" t="s">
        <v>781</v>
      </c>
      <c r="F268" s="190" t="s">
        <v>28</v>
      </c>
      <c r="G268" s="151">
        <f>IF(H268="тн",168,IF(H268="шт",796,IF(H268="кг",166,IF(H268="м2",55,IF(H268="м3",113,IF(H268="п.м.",18,IF(H268="секц",840,IF(H268="компл",839,0))))))))</f>
        <v>796</v>
      </c>
      <c r="H268" s="103" t="s">
        <v>9</v>
      </c>
      <c r="I268" s="165">
        <v>8</v>
      </c>
      <c r="J268" s="108" t="s">
        <v>686</v>
      </c>
      <c r="K268" s="101" t="s">
        <v>689</v>
      </c>
      <c r="L268" s="90"/>
      <c r="M268" s="141">
        <v>759.81</v>
      </c>
      <c r="N268" s="241">
        <v>43739</v>
      </c>
      <c r="O268" s="108" t="s">
        <v>174</v>
      </c>
      <c r="P268" s="101" t="s">
        <v>44</v>
      </c>
      <c r="Q268" s="109" t="s">
        <v>66</v>
      </c>
    </row>
    <row r="269" spans="1:17" ht="38.25">
      <c r="A269" s="3"/>
      <c r="B269" s="39">
        <f t="shared" si="41"/>
        <v>247</v>
      </c>
      <c r="C269" s="50" t="s">
        <v>326</v>
      </c>
      <c r="D269" s="50" t="s">
        <v>326</v>
      </c>
      <c r="E269" s="40" t="s">
        <v>263</v>
      </c>
      <c r="F269" s="40" t="s">
        <v>264</v>
      </c>
      <c r="G269" s="77">
        <v>796</v>
      </c>
      <c r="H269" s="71" t="s">
        <v>9</v>
      </c>
      <c r="I269" s="59" t="s">
        <v>2</v>
      </c>
      <c r="J269" s="67" t="s">
        <v>314</v>
      </c>
      <c r="K269" s="70" t="s">
        <v>313</v>
      </c>
      <c r="L269" s="70" t="s">
        <v>313</v>
      </c>
      <c r="M269" s="86">
        <v>10468.09</v>
      </c>
      <c r="N269" s="87" t="s">
        <v>632</v>
      </c>
      <c r="O269" s="87" t="s">
        <v>174</v>
      </c>
      <c r="P269" s="85" t="s">
        <v>44</v>
      </c>
      <c r="Q269" s="191" t="s">
        <v>66</v>
      </c>
    </row>
    <row r="270" spans="1:17" ht="38.25">
      <c r="B270" s="39">
        <f t="shared" si="41"/>
        <v>248</v>
      </c>
      <c r="C270" s="117" t="s">
        <v>527</v>
      </c>
      <c r="D270" s="117" t="s">
        <v>544</v>
      </c>
      <c r="E270" s="90" t="s">
        <v>795</v>
      </c>
      <c r="F270" s="90" t="s">
        <v>28</v>
      </c>
      <c r="G270" s="97">
        <v>839</v>
      </c>
      <c r="H270" s="123" t="s">
        <v>218</v>
      </c>
      <c r="I270" s="179">
        <v>3</v>
      </c>
      <c r="J270" s="94" t="s">
        <v>54</v>
      </c>
      <c r="K270" s="90" t="s">
        <v>22</v>
      </c>
      <c r="L270" s="90" t="s">
        <v>45</v>
      </c>
      <c r="M270" s="179">
        <v>550</v>
      </c>
      <c r="N270" s="96">
        <v>43770</v>
      </c>
      <c r="O270" s="96" t="s">
        <v>174</v>
      </c>
      <c r="P270" s="90" t="s">
        <v>382</v>
      </c>
      <c r="Q270" s="97" t="s">
        <v>79</v>
      </c>
    </row>
    <row r="271" spans="1:17" s="2" customFormat="1" ht="51">
      <c r="A271" s="1"/>
      <c r="B271" s="39">
        <f t="shared" si="41"/>
        <v>249</v>
      </c>
      <c r="C271" s="61" t="s">
        <v>321</v>
      </c>
      <c r="D271" s="62" t="s">
        <v>324</v>
      </c>
      <c r="E271" s="70" t="s">
        <v>238</v>
      </c>
      <c r="F271" s="70" t="s">
        <v>203</v>
      </c>
      <c r="G271" s="49">
        <v>112</v>
      </c>
      <c r="H271" s="70" t="s">
        <v>75</v>
      </c>
      <c r="I271" s="69">
        <v>12409</v>
      </c>
      <c r="J271" s="37" t="s">
        <v>54</v>
      </c>
      <c r="K271" s="70" t="s">
        <v>22</v>
      </c>
      <c r="L271" s="70" t="s">
        <v>211</v>
      </c>
      <c r="M271" s="48">
        <v>2295.6</v>
      </c>
      <c r="N271" s="83">
        <v>43770</v>
      </c>
      <c r="O271" s="83">
        <v>43800</v>
      </c>
      <c r="P271" s="70" t="s">
        <v>382</v>
      </c>
      <c r="Q271" s="32" t="s">
        <v>79</v>
      </c>
    </row>
    <row r="272" spans="1:17" ht="89.25">
      <c r="A272" s="2"/>
      <c r="B272" s="39">
        <f t="shared" si="41"/>
        <v>250</v>
      </c>
      <c r="C272" s="61" t="s">
        <v>107</v>
      </c>
      <c r="D272" s="61" t="s">
        <v>319</v>
      </c>
      <c r="E272" s="70" t="s">
        <v>269</v>
      </c>
      <c r="F272" s="70" t="s">
        <v>23</v>
      </c>
      <c r="G272" s="32">
        <v>796</v>
      </c>
      <c r="H272" s="32" t="s">
        <v>9</v>
      </c>
      <c r="I272" s="69">
        <v>12</v>
      </c>
      <c r="J272" s="67" t="s">
        <v>27</v>
      </c>
      <c r="K272" s="70" t="s">
        <v>45</v>
      </c>
      <c r="L272" s="70" t="s">
        <v>45</v>
      </c>
      <c r="M272" s="69">
        <v>970.32</v>
      </c>
      <c r="N272" s="83">
        <v>43770</v>
      </c>
      <c r="O272" s="83" t="s">
        <v>174</v>
      </c>
      <c r="P272" s="70" t="s">
        <v>380</v>
      </c>
      <c r="Q272" s="35" t="s">
        <v>66</v>
      </c>
    </row>
    <row r="273" spans="1:17" s="3" customFormat="1" ht="76.5">
      <c r="A273" s="1"/>
      <c r="B273" s="39">
        <f t="shared" si="41"/>
        <v>251</v>
      </c>
      <c r="C273" s="232" t="s">
        <v>127</v>
      </c>
      <c r="D273" s="233" t="s">
        <v>270</v>
      </c>
      <c r="E273" s="234" t="s">
        <v>271</v>
      </c>
      <c r="F273" s="234" t="s">
        <v>23</v>
      </c>
      <c r="G273" s="243">
        <v>796</v>
      </c>
      <c r="H273" s="243" t="s">
        <v>9</v>
      </c>
      <c r="I273" s="247">
        <v>73</v>
      </c>
      <c r="J273" s="248" t="s">
        <v>27</v>
      </c>
      <c r="K273" s="234" t="s">
        <v>45</v>
      </c>
      <c r="L273" s="234" t="s">
        <v>45</v>
      </c>
      <c r="M273" s="247">
        <v>1124.4000000000001</v>
      </c>
      <c r="N273" s="235">
        <v>43770</v>
      </c>
      <c r="O273" s="235">
        <v>43800</v>
      </c>
      <c r="P273" s="234" t="s">
        <v>380</v>
      </c>
      <c r="Q273" s="243" t="s">
        <v>66</v>
      </c>
    </row>
    <row r="274" spans="1:17" s="237" customFormat="1" ht="63.75">
      <c r="A274" s="236"/>
      <c r="B274" s="39">
        <f t="shared" si="41"/>
        <v>252</v>
      </c>
      <c r="C274" s="100" t="s">
        <v>772</v>
      </c>
      <c r="D274" s="118" t="s">
        <v>773</v>
      </c>
      <c r="E274" s="251" t="s">
        <v>774</v>
      </c>
      <c r="F274" s="101" t="s">
        <v>23</v>
      </c>
      <c r="G274" s="151">
        <v>113</v>
      </c>
      <c r="H274" s="103" t="s">
        <v>775</v>
      </c>
      <c r="I274" s="165" t="s">
        <v>776</v>
      </c>
      <c r="J274" s="108" t="s">
        <v>315</v>
      </c>
      <c r="K274" s="101" t="s">
        <v>739</v>
      </c>
      <c r="L274" s="90"/>
      <c r="M274" s="141">
        <v>6214.27</v>
      </c>
      <c r="N274" s="241">
        <v>43770</v>
      </c>
      <c r="O274" s="108" t="s">
        <v>435</v>
      </c>
      <c r="P274" s="101" t="s">
        <v>384</v>
      </c>
      <c r="Q274" s="109" t="s">
        <v>79</v>
      </c>
    </row>
    <row r="275" spans="1:17" s="237" customFormat="1" ht="76.5">
      <c r="A275" s="236"/>
      <c r="B275" s="39">
        <f t="shared" si="41"/>
        <v>253</v>
      </c>
      <c r="C275" s="100" t="s">
        <v>318</v>
      </c>
      <c r="D275" s="100" t="s">
        <v>317</v>
      </c>
      <c r="E275" s="101" t="s">
        <v>794</v>
      </c>
      <c r="F275" s="101" t="s">
        <v>28</v>
      </c>
      <c r="G275" s="128">
        <v>796</v>
      </c>
      <c r="H275" s="101" t="s">
        <v>9</v>
      </c>
      <c r="I275" s="165">
        <v>4</v>
      </c>
      <c r="J275" s="108" t="s">
        <v>316</v>
      </c>
      <c r="K275" s="101" t="s">
        <v>349</v>
      </c>
      <c r="L275" s="90"/>
      <c r="M275" s="141">
        <v>3016.8</v>
      </c>
      <c r="N275" s="241">
        <v>43770</v>
      </c>
      <c r="O275" s="108" t="s">
        <v>174</v>
      </c>
      <c r="P275" s="101" t="s">
        <v>380</v>
      </c>
      <c r="Q275" s="109" t="s">
        <v>66</v>
      </c>
    </row>
    <row r="276" spans="1:17" s="237" customFormat="1" ht="63.75">
      <c r="A276" s="236"/>
      <c r="B276" s="39">
        <f t="shared" si="41"/>
        <v>254</v>
      </c>
      <c r="C276" s="226" t="s">
        <v>777</v>
      </c>
      <c r="D276" s="298" t="s">
        <v>778</v>
      </c>
      <c r="E276" s="299" t="s">
        <v>779</v>
      </c>
      <c r="F276" s="300" t="s">
        <v>28</v>
      </c>
      <c r="G276" s="301">
        <v>18</v>
      </c>
      <c r="H276" s="302" t="s">
        <v>9</v>
      </c>
      <c r="I276" s="238">
        <v>1</v>
      </c>
      <c r="J276" s="224" t="s">
        <v>686</v>
      </c>
      <c r="K276" s="225" t="s">
        <v>689</v>
      </c>
      <c r="L276" s="253"/>
      <c r="M276" s="239">
        <v>14624.4</v>
      </c>
      <c r="N276" s="240">
        <v>43770</v>
      </c>
      <c r="O276" s="224" t="s">
        <v>174</v>
      </c>
      <c r="P276" s="225" t="s">
        <v>44</v>
      </c>
      <c r="Q276" s="242" t="s">
        <v>66</v>
      </c>
    </row>
    <row r="277" spans="1:17" s="237" customFormat="1" ht="102">
      <c r="A277" s="236"/>
      <c r="B277" s="39">
        <f t="shared" si="41"/>
        <v>255</v>
      </c>
      <c r="C277" s="100" t="s">
        <v>107</v>
      </c>
      <c r="D277" s="100" t="s">
        <v>319</v>
      </c>
      <c r="E277" s="101" t="s">
        <v>783</v>
      </c>
      <c r="F277" s="101" t="s">
        <v>23</v>
      </c>
      <c r="G277" s="128">
        <f t="shared" ref="G277:G278" si="46">IF(H277="тн",168,IF(H277="шт",796,IF(H277="кг",166,IF(H277="м2",55,IF(H277="м3",113,IF(H277="п.м.",18,IF(H277="секц",840,IF(H277="компл",839,0))))))))</f>
        <v>796</v>
      </c>
      <c r="H277" s="198" t="s">
        <v>9</v>
      </c>
      <c r="I277" s="104">
        <v>4</v>
      </c>
      <c r="J277" s="108" t="s">
        <v>316</v>
      </c>
      <c r="K277" s="101" t="s">
        <v>349</v>
      </c>
      <c r="L277" s="90"/>
      <c r="M277" s="141">
        <v>0</v>
      </c>
      <c r="N277" s="241">
        <v>43770</v>
      </c>
      <c r="O277" s="108" t="s">
        <v>174</v>
      </c>
      <c r="P277" s="90" t="s">
        <v>380</v>
      </c>
      <c r="Q277" s="109" t="s">
        <v>66</v>
      </c>
    </row>
    <row r="278" spans="1:17" s="237" customFormat="1" ht="89.25">
      <c r="A278" s="236"/>
      <c r="B278" s="39">
        <f t="shared" si="41"/>
        <v>256</v>
      </c>
      <c r="C278" s="139" t="s">
        <v>127</v>
      </c>
      <c r="D278" s="100" t="s">
        <v>270</v>
      </c>
      <c r="E278" s="143" t="s">
        <v>784</v>
      </c>
      <c r="F278" s="101" t="s">
        <v>23</v>
      </c>
      <c r="G278" s="128">
        <f t="shared" si="46"/>
        <v>796</v>
      </c>
      <c r="H278" s="198" t="s">
        <v>9</v>
      </c>
      <c r="I278" s="104">
        <v>55</v>
      </c>
      <c r="J278" s="108" t="s">
        <v>316</v>
      </c>
      <c r="K278" s="101" t="s">
        <v>349</v>
      </c>
      <c r="L278" s="90"/>
      <c r="M278" s="141">
        <v>0</v>
      </c>
      <c r="N278" s="241">
        <v>43770</v>
      </c>
      <c r="O278" s="108" t="s">
        <v>174</v>
      </c>
      <c r="P278" s="90" t="s">
        <v>380</v>
      </c>
      <c r="Q278" s="109" t="s">
        <v>66</v>
      </c>
    </row>
    <row r="279" spans="1:17" s="237" customFormat="1" ht="63.75">
      <c r="A279" s="236"/>
      <c r="B279" s="39">
        <f t="shared" si="41"/>
        <v>257</v>
      </c>
      <c r="C279" s="100" t="s">
        <v>118</v>
      </c>
      <c r="D279" s="100" t="s">
        <v>334</v>
      </c>
      <c r="E279" s="143" t="s">
        <v>785</v>
      </c>
      <c r="F279" s="101" t="s">
        <v>23</v>
      </c>
      <c r="G279" s="128">
        <v>383</v>
      </c>
      <c r="H279" s="198" t="s">
        <v>787</v>
      </c>
      <c r="I279" s="104" t="s">
        <v>788</v>
      </c>
      <c r="J279" s="108" t="s">
        <v>27</v>
      </c>
      <c r="K279" s="101" t="s">
        <v>786</v>
      </c>
      <c r="L279" s="90"/>
      <c r="M279" s="141">
        <v>3600</v>
      </c>
      <c r="N279" s="241">
        <v>43770</v>
      </c>
      <c r="O279" s="108" t="s">
        <v>213</v>
      </c>
      <c r="P279" s="90" t="s">
        <v>44</v>
      </c>
      <c r="Q279" s="109" t="s">
        <v>66</v>
      </c>
    </row>
    <row r="280" spans="1:17" s="2" customFormat="1" ht="89.25">
      <c r="A280" s="3"/>
      <c r="B280" s="39">
        <f t="shared" si="41"/>
        <v>258</v>
      </c>
      <c r="C280" s="61" t="s">
        <v>91</v>
      </c>
      <c r="D280" s="61" t="s">
        <v>94</v>
      </c>
      <c r="E280" s="70" t="s">
        <v>240</v>
      </c>
      <c r="F280" s="70" t="s">
        <v>8</v>
      </c>
      <c r="G280" s="70">
        <v>168</v>
      </c>
      <c r="H280" s="70" t="s">
        <v>1</v>
      </c>
      <c r="I280" s="69">
        <v>200</v>
      </c>
      <c r="J280" s="67" t="s">
        <v>27</v>
      </c>
      <c r="K280" s="70" t="s">
        <v>181</v>
      </c>
      <c r="L280" s="70" t="s">
        <v>181</v>
      </c>
      <c r="M280" s="48">
        <v>4000</v>
      </c>
      <c r="N280" s="83">
        <v>43770</v>
      </c>
      <c r="O280" s="83" t="s">
        <v>241</v>
      </c>
      <c r="P280" s="70" t="s">
        <v>380</v>
      </c>
      <c r="Q280" s="32" t="s">
        <v>66</v>
      </c>
    </row>
    <row r="281" spans="1:17" s="2" customFormat="1" ht="102">
      <c r="B281" s="39">
        <f t="shared" si="41"/>
        <v>259</v>
      </c>
      <c r="C281" s="321" t="s">
        <v>122</v>
      </c>
      <c r="D281" s="321" t="s">
        <v>152</v>
      </c>
      <c r="E281" s="90" t="s">
        <v>298</v>
      </c>
      <c r="F281" s="89" t="s">
        <v>139</v>
      </c>
      <c r="G281" s="129">
        <v>796</v>
      </c>
      <c r="H281" s="322" t="s">
        <v>9</v>
      </c>
      <c r="I281" s="93">
        <v>1</v>
      </c>
      <c r="J281" s="146" t="s">
        <v>54</v>
      </c>
      <c r="K281" s="89" t="s">
        <v>22</v>
      </c>
      <c r="L281" s="89" t="s">
        <v>22</v>
      </c>
      <c r="M281" s="95">
        <v>483.04</v>
      </c>
      <c r="N281" s="96">
        <v>43770</v>
      </c>
      <c r="O281" s="96">
        <v>44166</v>
      </c>
      <c r="P281" s="90" t="s">
        <v>44</v>
      </c>
      <c r="Q281" s="97" t="s">
        <v>66</v>
      </c>
    </row>
    <row r="282" spans="1:17" ht="102">
      <c r="A282" s="2"/>
      <c r="B282" s="39">
        <f t="shared" si="41"/>
        <v>260</v>
      </c>
      <c r="C282" s="321" t="s">
        <v>122</v>
      </c>
      <c r="D282" s="321" t="s">
        <v>152</v>
      </c>
      <c r="E282" s="90" t="s">
        <v>299</v>
      </c>
      <c r="F282" s="90" t="s">
        <v>139</v>
      </c>
      <c r="G282" s="129">
        <v>796</v>
      </c>
      <c r="H282" s="220" t="s">
        <v>9</v>
      </c>
      <c r="I282" s="93">
        <v>1</v>
      </c>
      <c r="J282" s="94" t="s">
        <v>54</v>
      </c>
      <c r="K282" s="90" t="s">
        <v>22</v>
      </c>
      <c r="L282" s="90" t="s">
        <v>22</v>
      </c>
      <c r="M282" s="95">
        <v>780.99</v>
      </c>
      <c r="N282" s="96">
        <v>43770</v>
      </c>
      <c r="O282" s="96">
        <v>44166</v>
      </c>
      <c r="P282" s="90" t="s">
        <v>44</v>
      </c>
      <c r="Q282" s="97" t="s">
        <v>66</v>
      </c>
    </row>
    <row r="283" spans="1:17" ht="51">
      <c r="A283" s="2"/>
      <c r="B283" s="39">
        <f t="shared" si="41"/>
        <v>261</v>
      </c>
      <c r="C283" s="226" t="s">
        <v>656</v>
      </c>
      <c r="D283" s="226" t="s">
        <v>657</v>
      </c>
      <c r="E283" s="309" t="s">
        <v>797</v>
      </c>
      <c r="F283" s="309" t="s">
        <v>23</v>
      </c>
      <c r="G283" s="310">
        <f t="shared" ref="G283" si="47">IF(H283="тн",168,IF(H283="шт",796,IF(H283="кг",166,IF(H283="м2",55,IF(H283="м3",113,IF(H283="п.м.",18,IF(H283="секц",840,IF(H283="компл",839,0))))))))</f>
        <v>796</v>
      </c>
      <c r="H283" s="310" t="s">
        <v>9</v>
      </c>
      <c r="I283" s="311" t="s">
        <v>2</v>
      </c>
      <c r="J283" s="312" t="s">
        <v>798</v>
      </c>
      <c r="K283" s="309" t="s">
        <v>799</v>
      </c>
      <c r="L283" s="70"/>
      <c r="M283" s="311">
        <v>744.23</v>
      </c>
      <c r="N283" s="224" t="s">
        <v>632</v>
      </c>
      <c r="O283" s="224" t="s">
        <v>174</v>
      </c>
      <c r="P283" s="225" t="s">
        <v>44</v>
      </c>
      <c r="Q283" s="252" t="s">
        <v>66</v>
      </c>
    </row>
    <row r="284" spans="1:17" ht="89.25">
      <c r="A284" s="2"/>
      <c r="B284" s="39">
        <f t="shared" si="41"/>
        <v>262</v>
      </c>
      <c r="C284" s="226" t="s">
        <v>147</v>
      </c>
      <c r="D284" s="226" t="s">
        <v>117</v>
      </c>
      <c r="E284" s="225" t="s">
        <v>800</v>
      </c>
      <c r="F284" s="252" t="s">
        <v>70</v>
      </c>
      <c r="G284" s="313">
        <v>246</v>
      </c>
      <c r="H284" s="300" t="s">
        <v>300</v>
      </c>
      <c r="I284" s="314">
        <v>896452</v>
      </c>
      <c r="J284" s="224" t="s">
        <v>331</v>
      </c>
      <c r="K284" s="315" t="s">
        <v>350</v>
      </c>
      <c r="L284" s="70"/>
      <c r="M284" s="316">
        <v>5109.8</v>
      </c>
      <c r="N284" s="312" t="s">
        <v>632</v>
      </c>
      <c r="O284" s="224" t="s">
        <v>174</v>
      </c>
      <c r="P284" s="225" t="s">
        <v>44</v>
      </c>
      <c r="Q284" s="225" t="s">
        <v>66</v>
      </c>
    </row>
    <row r="285" spans="1:17" ht="63.75">
      <c r="A285" s="2"/>
      <c r="B285" s="39">
        <f t="shared" si="41"/>
        <v>263</v>
      </c>
      <c r="C285" s="317" t="s">
        <v>801</v>
      </c>
      <c r="D285" s="317" t="s">
        <v>802</v>
      </c>
      <c r="E285" s="225" t="s">
        <v>803</v>
      </c>
      <c r="F285" s="225" t="s">
        <v>23</v>
      </c>
      <c r="G285" s="318">
        <f t="shared" ref="G285" si="48">IF(H285="тн",168,IF(H285="шт",796,IF(H285="кг",166,IF(H285="м2",55,IF(H285="м3",113,IF(H285="п.м.",18,IF(H285="секц",840,IF(H285="компл",839,0))))))))</f>
        <v>796</v>
      </c>
      <c r="H285" s="225" t="s">
        <v>9</v>
      </c>
      <c r="I285" s="314">
        <v>7</v>
      </c>
      <c r="J285" s="224" t="s">
        <v>314</v>
      </c>
      <c r="K285" s="225" t="s">
        <v>313</v>
      </c>
      <c r="L285" s="70"/>
      <c r="M285" s="319">
        <v>490</v>
      </c>
      <c r="N285" s="320">
        <v>43770</v>
      </c>
      <c r="O285" s="224" t="s">
        <v>213</v>
      </c>
      <c r="P285" s="225" t="s">
        <v>44</v>
      </c>
      <c r="Q285" s="242" t="s">
        <v>66</v>
      </c>
    </row>
    <row r="286" spans="1:17" ht="51">
      <c r="A286" s="2"/>
      <c r="B286" s="39">
        <f t="shared" si="41"/>
        <v>264</v>
      </c>
      <c r="C286" s="305" t="s">
        <v>321</v>
      </c>
      <c r="D286" s="306" t="s">
        <v>324</v>
      </c>
      <c r="E286" s="85" t="s">
        <v>370</v>
      </c>
      <c r="F286" s="85" t="s">
        <v>709</v>
      </c>
      <c r="G286" s="85">
        <v>112</v>
      </c>
      <c r="H286" s="85" t="s">
        <v>75</v>
      </c>
      <c r="I286" s="86">
        <v>15675</v>
      </c>
      <c r="J286" s="307" t="s">
        <v>54</v>
      </c>
      <c r="K286" s="85" t="s">
        <v>22</v>
      </c>
      <c r="L286" s="70"/>
      <c r="M286" s="86">
        <v>2978.25</v>
      </c>
      <c r="N286" s="87" t="s">
        <v>174</v>
      </c>
      <c r="O286" s="87" t="s">
        <v>174</v>
      </c>
      <c r="P286" s="85" t="s">
        <v>44</v>
      </c>
      <c r="Q286" s="308" t="s">
        <v>66</v>
      </c>
    </row>
    <row r="287" spans="1:17" s="3" customFormat="1" ht="38.25">
      <c r="A287" s="1"/>
      <c r="B287" s="39">
        <f t="shared" si="41"/>
        <v>265</v>
      </c>
      <c r="C287" s="61" t="s">
        <v>116</v>
      </c>
      <c r="D287" s="73" t="s">
        <v>561</v>
      </c>
      <c r="E287" s="70" t="s">
        <v>285</v>
      </c>
      <c r="F287" s="70" t="s">
        <v>190</v>
      </c>
      <c r="G287" s="34">
        <v>796</v>
      </c>
      <c r="H287" s="70" t="s">
        <v>9</v>
      </c>
      <c r="I287" s="72" t="s">
        <v>2</v>
      </c>
      <c r="J287" s="67" t="s">
        <v>54</v>
      </c>
      <c r="K287" s="70" t="s">
        <v>22</v>
      </c>
      <c r="L287" s="70" t="s">
        <v>21</v>
      </c>
      <c r="M287" s="69">
        <v>2262.04</v>
      </c>
      <c r="N287" s="83">
        <v>43800</v>
      </c>
      <c r="O287" s="83">
        <v>43770</v>
      </c>
      <c r="P287" s="70" t="s">
        <v>384</v>
      </c>
      <c r="Q287" s="32" t="s">
        <v>79</v>
      </c>
    </row>
    <row r="288" spans="1:17" ht="51">
      <c r="A288" s="3"/>
      <c r="B288" s="39">
        <f t="shared" si="41"/>
        <v>266</v>
      </c>
      <c r="C288" s="61" t="s">
        <v>144</v>
      </c>
      <c r="D288" s="61" t="s">
        <v>325</v>
      </c>
      <c r="E288" s="70" t="s">
        <v>239</v>
      </c>
      <c r="F288" s="70" t="s">
        <v>52</v>
      </c>
      <c r="G288" s="70">
        <v>114</v>
      </c>
      <c r="H288" s="70" t="s">
        <v>53</v>
      </c>
      <c r="I288" s="69">
        <v>1581</v>
      </c>
      <c r="J288" s="70">
        <v>30213807</v>
      </c>
      <c r="K288" s="69" t="s">
        <v>49</v>
      </c>
      <c r="L288" s="69" t="s">
        <v>49</v>
      </c>
      <c r="M288" s="69">
        <v>14054.47</v>
      </c>
      <c r="N288" s="83">
        <v>43800</v>
      </c>
      <c r="O288" s="83" t="s">
        <v>213</v>
      </c>
      <c r="P288" s="70" t="s">
        <v>44</v>
      </c>
      <c r="Q288" s="36" t="s">
        <v>66</v>
      </c>
    </row>
    <row r="289" spans="2:17" ht="63.75">
      <c r="B289" s="39">
        <f t="shared" si="41"/>
        <v>267</v>
      </c>
      <c r="C289" s="61" t="s">
        <v>108</v>
      </c>
      <c r="D289" s="61" t="s">
        <v>391</v>
      </c>
      <c r="E289" s="70" t="s">
        <v>364</v>
      </c>
      <c r="F289" s="70" t="s">
        <v>23</v>
      </c>
      <c r="G289" s="32">
        <v>796</v>
      </c>
      <c r="H289" s="70" t="s">
        <v>9</v>
      </c>
      <c r="I289" s="38">
        <v>2</v>
      </c>
      <c r="J289" s="33">
        <v>30127912</v>
      </c>
      <c r="K289" s="70" t="s">
        <v>177</v>
      </c>
      <c r="L289" s="70" t="s">
        <v>177</v>
      </c>
      <c r="M289" s="38">
        <v>225.49</v>
      </c>
      <c r="N289" s="83">
        <v>43800</v>
      </c>
      <c r="O289" s="83" t="s">
        <v>353</v>
      </c>
      <c r="P289" s="70" t="s">
        <v>380</v>
      </c>
      <c r="Q289" s="32" t="s">
        <v>66</v>
      </c>
    </row>
    <row r="290" spans="2:17" ht="51">
      <c r="B290" s="39">
        <f t="shared" si="41"/>
        <v>268</v>
      </c>
      <c r="C290" s="61" t="s">
        <v>320</v>
      </c>
      <c r="D290" s="61" t="s">
        <v>323</v>
      </c>
      <c r="E290" s="70" t="s">
        <v>236</v>
      </c>
      <c r="F290" s="70" t="s">
        <v>237</v>
      </c>
      <c r="G290" s="32">
        <v>168</v>
      </c>
      <c r="H290" s="70" t="s">
        <v>1</v>
      </c>
      <c r="I290" s="69">
        <v>15</v>
      </c>
      <c r="J290" s="44" t="s">
        <v>54</v>
      </c>
      <c r="K290" s="70" t="s">
        <v>22</v>
      </c>
      <c r="L290" s="70" t="s">
        <v>22</v>
      </c>
      <c r="M290" s="69">
        <v>1375.65</v>
      </c>
      <c r="N290" s="83">
        <v>43800</v>
      </c>
      <c r="O290" s="83" t="s">
        <v>213</v>
      </c>
      <c r="P290" s="70" t="s">
        <v>380</v>
      </c>
      <c r="Q290" s="46" t="s">
        <v>66</v>
      </c>
    </row>
    <row r="291" spans="2:17" ht="63.75">
      <c r="B291" s="39">
        <f t="shared" si="41"/>
        <v>269</v>
      </c>
      <c r="C291" s="61" t="s">
        <v>147</v>
      </c>
      <c r="D291" s="61" t="s">
        <v>117</v>
      </c>
      <c r="E291" s="70" t="s">
        <v>415</v>
      </c>
      <c r="F291" s="32" t="s">
        <v>70</v>
      </c>
      <c r="G291" s="34">
        <v>246</v>
      </c>
      <c r="H291" s="70" t="s">
        <v>300</v>
      </c>
      <c r="I291" s="69">
        <v>1214025</v>
      </c>
      <c r="J291" s="67" t="s">
        <v>170</v>
      </c>
      <c r="K291" s="70" t="s">
        <v>171</v>
      </c>
      <c r="L291" s="70" t="s">
        <v>171</v>
      </c>
      <c r="M291" s="69">
        <v>6589.1</v>
      </c>
      <c r="N291" s="83">
        <v>43800</v>
      </c>
      <c r="O291" s="83" t="s">
        <v>213</v>
      </c>
      <c r="P291" s="70" t="s">
        <v>44</v>
      </c>
      <c r="Q291" s="70" t="s">
        <v>66</v>
      </c>
    </row>
    <row r="292" spans="2:17" ht="63.75">
      <c r="B292" s="39">
        <f t="shared" si="41"/>
        <v>270</v>
      </c>
      <c r="C292" s="61" t="s">
        <v>147</v>
      </c>
      <c r="D292" s="61" t="s">
        <v>117</v>
      </c>
      <c r="E292" s="70" t="s">
        <v>416</v>
      </c>
      <c r="F292" s="32" t="s">
        <v>70</v>
      </c>
      <c r="G292" s="34">
        <v>246</v>
      </c>
      <c r="H292" s="70" t="s">
        <v>300</v>
      </c>
      <c r="I292" s="69">
        <v>177435</v>
      </c>
      <c r="J292" s="60">
        <v>30216800</v>
      </c>
      <c r="K292" s="70" t="s">
        <v>69</v>
      </c>
      <c r="L292" s="70" t="s">
        <v>69</v>
      </c>
      <c r="M292" s="69">
        <v>1047.4000000000001</v>
      </c>
      <c r="N292" s="83">
        <v>43800</v>
      </c>
      <c r="O292" s="83" t="s">
        <v>213</v>
      </c>
      <c r="P292" s="70" t="s">
        <v>44</v>
      </c>
      <c r="Q292" s="70" t="s">
        <v>66</v>
      </c>
    </row>
    <row r="293" spans="2:17" ht="25.5">
      <c r="B293" s="39">
        <f t="shared" si="41"/>
        <v>271</v>
      </c>
      <c r="C293" s="50" t="s">
        <v>155</v>
      </c>
      <c r="D293" s="61" t="s">
        <v>156</v>
      </c>
      <c r="E293" s="70" t="s">
        <v>417</v>
      </c>
      <c r="F293" s="70" t="s">
        <v>76</v>
      </c>
      <c r="G293" s="34">
        <v>796</v>
      </c>
      <c r="H293" s="51" t="s">
        <v>9</v>
      </c>
      <c r="I293" s="52">
        <v>1</v>
      </c>
      <c r="J293" s="67" t="s">
        <v>54</v>
      </c>
      <c r="K293" s="70" t="s">
        <v>22</v>
      </c>
      <c r="L293" s="70" t="s">
        <v>22</v>
      </c>
      <c r="M293" s="69">
        <v>300.24</v>
      </c>
      <c r="N293" s="83">
        <v>43800</v>
      </c>
      <c r="O293" s="83" t="s">
        <v>213</v>
      </c>
      <c r="P293" s="70" t="s">
        <v>44</v>
      </c>
      <c r="Q293" s="70" t="s">
        <v>66</v>
      </c>
    </row>
    <row r="294" spans="2:17" ht="25.5">
      <c r="B294" s="39">
        <f t="shared" si="41"/>
        <v>272</v>
      </c>
      <c r="C294" s="64" t="s">
        <v>154</v>
      </c>
      <c r="D294" s="61" t="s">
        <v>156</v>
      </c>
      <c r="E294" s="70" t="s">
        <v>418</v>
      </c>
      <c r="F294" s="70" t="s">
        <v>76</v>
      </c>
      <c r="G294" s="34">
        <v>796</v>
      </c>
      <c r="H294" s="51" t="s">
        <v>9</v>
      </c>
      <c r="I294" s="52">
        <v>1</v>
      </c>
      <c r="J294" s="67" t="s">
        <v>54</v>
      </c>
      <c r="K294" s="70" t="s">
        <v>22</v>
      </c>
      <c r="L294" s="70" t="s">
        <v>22</v>
      </c>
      <c r="M294" s="69">
        <v>233.32</v>
      </c>
      <c r="N294" s="83">
        <v>43800</v>
      </c>
      <c r="O294" s="83" t="s">
        <v>213</v>
      </c>
      <c r="P294" s="70" t="s">
        <v>44</v>
      </c>
      <c r="Q294" s="70" t="s">
        <v>66</v>
      </c>
    </row>
    <row r="295" spans="2:17" ht="60">
      <c r="B295" s="39">
        <f t="shared" si="41"/>
        <v>273</v>
      </c>
      <c r="C295" s="61" t="s">
        <v>336</v>
      </c>
      <c r="D295" s="50" t="s">
        <v>337</v>
      </c>
      <c r="E295" s="70" t="s">
        <v>306</v>
      </c>
      <c r="F295" s="70" t="s">
        <v>23</v>
      </c>
      <c r="G295" s="34">
        <v>796</v>
      </c>
      <c r="H295" s="70" t="s">
        <v>9</v>
      </c>
      <c r="I295" s="69" t="s">
        <v>2</v>
      </c>
      <c r="J295" s="67" t="s">
        <v>54</v>
      </c>
      <c r="K295" s="70" t="s">
        <v>22</v>
      </c>
      <c r="L295" s="70" t="s">
        <v>21</v>
      </c>
      <c r="M295" s="69">
        <v>2200</v>
      </c>
      <c r="N295" s="83">
        <v>43800</v>
      </c>
      <c r="O295" s="83" t="s">
        <v>213</v>
      </c>
      <c r="P295" s="70" t="s">
        <v>382</v>
      </c>
      <c r="Q295" s="32" t="s">
        <v>79</v>
      </c>
    </row>
    <row r="296" spans="2:17" ht="38.25">
      <c r="B296" s="39">
        <f t="shared" si="41"/>
        <v>274</v>
      </c>
      <c r="C296" s="50" t="s">
        <v>338</v>
      </c>
      <c r="D296" s="50" t="s">
        <v>338</v>
      </c>
      <c r="E296" s="70" t="s">
        <v>309</v>
      </c>
      <c r="F296" s="45"/>
      <c r="G296" s="77">
        <v>798</v>
      </c>
      <c r="H296" s="69" t="s">
        <v>9</v>
      </c>
      <c r="I296" s="41" t="s">
        <v>2</v>
      </c>
      <c r="J296" s="67" t="s">
        <v>231</v>
      </c>
      <c r="K296" s="42" t="s">
        <v>22</v>
      </c>
      <c r="L296" s="70" t="s">
        <v>45</v>
      </c>
      <c r="M296" s="69">
        <v>600</v>
      </c>
      <c r="N296" s="83">
        <v>43800</v>
      </c>
      <c r="O296" s="83" t="s">
        <v>213</v>
      </c>
      <c r="P296" s="70" t="s">
        <v>382</v>
      </c>
      <c r="Q296" s="40" t="s">
        <v>79</v>
      </c>
    </row>
    <row r="297" spans="2:17" ht="36">
      <c r="B297" s="39">
        <f t="shared" si="41"/>
        <v>275</v>
      </c>
      <c r="C297" s="50" t="s">
        <v>340</v>
      </c>
      <c r="D297" s="50" t="s">
        <v>341</v>
      </c>
      <c r="E297" s="70" t="s">
        <v>310</v>
      </c>
      <c r="F297" s="70" t="s">
        <v>23</v>
      </c>
      <c r="G297" s="47">
        <v>796</v>
      </c>
      <c r="H297" s="70" t="s">
        <v>9</v>
      </c>
      <c r="I297" s="69" t="s">
        <v>2</v>
      </c>
      <c r="J297" s="67" t="s">
        <v>54</v>
      </c>
      <c r="K297" s="42" t="s">
        <v>22</v>
      </c>
      <c r="L297" s="42" t="s">
        <v>22</v>
      </c>
      <c r="M297" s="69">
        <v>400</v>
      </c>
      <c r="N297" s="83">
        <v>43800</v>
      </c>
      <c r="O297" s="83" t="s">
        <v>213</v>
      </c>
      <c r="P297" s="70" t="s">
        <v>382</v>
      </c>
      <c r="Q297" s="40" t="s">
        <v>79</v>
      </c>
    </row>
    <row r="298" spans="2:17" ht="114.75">
      <c r="B298" s="39">
        <f t="shared" si="41"/>
        <v>276</v>
      </c>
      <c r="C298" s="64" t="s">
        <v>122</v>
      </c>
      <c r="D298" s="64" t="s">
        <v>152</v>
      </c>
      <c r="E298" s="70" t="s">
        <v>294</v>
      </c>
      <c r="F298" s="70" t="s">
        <v>90</v>
      </c>
      <c r="G298" s="34">
        <v>796</v>
      </c>
      <c r="H298" s="51" t="s">
        <v>9</v>
      </c>
      <c r="I298" s="52" t="s">
        <v>2</v>
      </c>
      <c r="J298" s="67" t="s">
        <v>54</v>
      </c>
      <c r="K298" s="70" t="s">
        <v>22</v>
      </c>
      <c r="L298" s="70" t="s">
        <v>22</v>
      </c>
      <c r="M298" s="69">
        <v>827.64</v>
      </c>
      <c r="N298" s="83">
        <v>43800</v>
      </c>
      <c r="O298" s="83">
        <v>44166</v>
      </c>
      <c r="P298" s="70" t="s">
        <v>44</v>
      </c>
      <c r="Q298" s="32" t="s">
        <v>66</v>
      </c>
    </row>
    <row r="299" spans="2:17" ht="51">
      <c r="B299" s="39">
        <f t="shared" si="41"/>
        <v>277</v>
      </c>
      <c r="C299" s="64" t="s">
        <v>122</v>
      </c>
      <c r="D299" s="64" t="s">
        <v>152</v>
      </c>
      <c r="E299" s="70" t="s">
        <v>295</v>
      </c>
      <c r="F299" s="70" t="s">
        <v>76</v>
      </c>
      <c r="G299" s="70">
        <v>796</v>
      </c>
      <c r="H299" s="32" t="s">
        <v>9</v>
      </c>
      <c r="I299" s="69" t="s">
        <v>2</v>
      </c>
      <c r="J299" s="70">
        <v>30401</v>
      </c>
      <c r="K299" s="70" t="s">
        <v>22</v>
      </c>
      <c r="L299" s="70" t="s">
        <v>22</v>
      </c>
      <c r="M299" s="69">
        <v>780.31</v>
      </c>
      <c r="N299" s="83">
        <v>43800</v>
      </c>
      <c r="O299" s="83">
        <v>44166</v>
      </c>
      <c r="P299" s="70" t="s">
        <v>384</v>
      </c>
      <c r="Q299" s="70" t="s">
        <v>66</v>
      </c>
    </row>
    <row r="300" spans="2:17" ht="51">
      <c r="B300" s="39">
        <f t="shared" si="41"/>
        <v>278</v>
      </c>
      <c r="C300" s="64" t="s">
        <v>168</v>
      </c>
      <c r="D300" s="64" t="s">
        <v>169</v>
      </c>
      <c r="E300" s="75" t="s">
        <v>296</v>
      </c>
      <c r="F300" s="75" t="s">
        <v>23</v>
      </c>
      <c r="G300" s="34">
        <v>796</v>
      </c>
      <c r="H300" s="51" t="s">
        <v>9</v>
      </c>
      <c r="I300" s="52">
        <v>1</v>
      </c>
      <c r="J300" s="70">
        <v>30401</v>
      </c>
      <c r="K300" s="70" t="s">
        <v>22</v>
      </c>
      <c r="L300" s="70" t="s">
        <v>22</v>
      </c>
      <c r="M300" s="69">
        <v>344</v>
      </c>
      <c r="N300" s="83">
        <v>43800</v>
      </c>
      <c r="O300" s="83">
        <v>44166</v>
      </c>
      <c r="P300" s="70" t="s">
        <v>44</v>
      </c>
      <c r="Q300" s="32" t="s">
        <v>66</v>
      </c>
    </row>
    <row r="301" spans="2:17" ht="51">
      <c r="B301" s="39">
        <f t="shared" si="41"/>
        <v>279</v>
      </c>
      <c r="C301" s="64" t="s">
        <v>168</v>
      </c>
      <c r="D301" s="64" t="s">
        <v>169</v>
      </c>
      <c r="E301" s="74" t="s">
        <v>297</v>
      </c>
      <c r="F301" s="74" t="s">
        <v>23</v>
      </c>
      <c r="G301" s="34">
        <v>796</v>
      </c>
      <c r="H301" s="51" t="s">
        <v>9</v>
      </c>
      <c r="I301" s="52">
        <v>1</v>
      </c>
      <c r="J301" s="67" t="s">
        <v>27</v>
      </c>
      <c r="K301" s="70" t="s">
        <v>45</v>
      </c>
      <c r="L301" s="70" t="s">
        <v>45</v>
      </c>
      <c r="M301" s="69">
        <v>86</v>
      </c>
      <c r="N301" s="83">
        <v>43800</v>
      </c>
      <c r="O301" s="83">
        <v>44166</v>
      </c>
      <c r="P301" s="70" t="s">
        <v>44</v>
      </c>
      <c r="Q301" s="32" t="s">
        <v>66</v>
      </c>
    </row>
    <row r="302" spans="2:17" ht="38.25">
      <c r="B302" s="39">
        <f t="shared" si="41"/>
        <v>280</v>
      </c>
      <c r="C302" s="61" t="s">
        <v>125</v>
      </c>
      <c r="D302" s="61" t="s">
        <v>126</v>
      </c>
      <c r="E302" s="70" t="s">
        <v>419</v>
      </c>
      <c r="F302" s="70" t="s">
        <v>76</v>
      </c>
      <c r="G302" s="70">
        <v>796</v>
      </c>
      <c r="H302" s="32" t="s">
        <v>9</v>
      </c>
      <c r="I302" s="69" t="s">
        <v>2</v>
      </c>
      <c r="J302" s="70">
        <v>30</v>
      </c>
      <c r="K302" s="70" t="s">
        <v>45</v>
      </c>
      <c r="L302" s="70" t="s">
        <v>45</v>
      </c>
      <c r="M302" s="69">
        <v>835</v>
      </c>
      <c r="N302" s="83">
        <v>43800</v>
      </c>
      <c r="O302" s="83">
        <v>44166</v>
      </c>
      <c r="P302" s="70" t="s">
        <v>44</v>
      </c>
      <c r="Q302" s="70" t="s">
        <v>66</v>
      </c>
    </row>
    <row r="303" spans="2:17" ht="38.25">
      <c r="B303" s="39">
        <f t="shared" si="41"/>
        <v>281</v>
      </c>
      <c r="C303" s="61" t="s">
        <v>125</v>
      </c>
      <c r="D303" s="61" t="s">
        <v>126</v>
      </c>
      <c r="E303" s="70" t="s">
        <v>420</v>
      </c>
      <c r="F303" s="70" t="s">
        <v>76</v>
      </c>
      <c r="G303" s="49">
        <v>796</v>
      </c>
      <c r="H303" s="32" t="s">
        <v>9</v>
      </c>
      <c r="I303" s="69" t="s">
        <v>2</v>
      </c>
      <c r="J303" s="70">
        <v>30</v>
      </c>
      <c r="K303" s="70" t="s">
        <v>45</v>
      </c>
      <c r="L303" s="70" t="s">
        <v>45</v>
      </c>
      <c r="M303" s="69">
        <v>638</v>
      </c>
      <c r="N303" s="83">
        <v>43800</v>
      </c>
      <c r="O303" s="83">
        <v>44166</v>
      </c>
      <c r="P303" s="70" t="s">
        <v>44</v>
      </c>
      <c r="Q303" s="70" t="s">
        <v>66</v>
      </c>
    </row>
    <row r="304" spans="2:17" ht="89.25">
      <c r="B304" s="39">
        <f t="shared" si="41"/>
        <v>282</v>
      </c>
      <c r="C304" s="61" t="s">
        <v>134</v>
      </c>
      <c r="D304" s="61" t="s">
        <v>135</v>
      </c>
      <c r="E304" s="68" t="s">
        <v>288</v>
      </c>
      <c r="F304" s="68" t="s">
        <v>28</v>
      </c>
      <c r="G304" s="47">
        <v>796</v>
      </c>
      <c r="H304" s="51" t="s">
        <v>9</v>
      </c>
      <c r="I304" s="43">
        <v>1</v>
      </c>
      <c r="J304" s="67" t="s">
        <v>27</v>
      </c>
      <c r="K304" s="70" t="s">
        <v>45</v>
      </c>
      <c r="L304" s="70" t="s">
        <v>290</v>
      </c>
      <c r="M304" s="69">
        <v>1077.57</v>
      </c>
      <c r="N304" s="83">
        <v>43800</v>
      </c>
      <c r="O304" s="83" t="s">
        <v>213</v>
      </c>
      <c r="P304" s="70" t="s">
        <v>44</v>
      </c>
      <c r="Q304" s="70" t="s">
        <v>66</v>
      </c>
    </row>
    <row r="305" spans="1:17" ht="89.25">
      <c r="B305" s="39">
        <f t="shared" si="41"/>
        <v>283</v>
      </c>
      <c r="C305" s="61" t="s">
        <v>134</v>
      </c>
      <c r="D305" s="61" t="s">
        <v>135</v>
      </c>
      <c r="E305" s="70" t="s">
        <v>288</v>
      </c>
      <c r="F305" s="70" t="s">
        <v>28</v>
      </c>
      <c r="G305" s="47">
        <v>796</v>
      </c>
      <c r="H305" s="51" t="s">
        <v>9</v>
      </c>
      <c r="I305" s="43">
        <v>1</v>
      </c>
      <c r="J305" s="67" t="s">
        <v>27</v>
      </c>
      <c r="K305" s="70" t="s">
        <v>45</v>
      </c>
      <c r="L305" s="70" t="s">
        <v>291</v>
      </c>
      <c r="M305" s="69">
        <v>101.83</v>
      </c>
      <c r="N305" s="83">
        <v>43800</v>
      </c>
      <c r="O305" s="83" t="s">
        <v>213</v>
      </c>
      <c r="P305" s="70" t="s">
        <v>44</v>
      </c>
      <c r="Q305" s="70" t="s">
        <v>66</v>
      </c>
    </row>
    <row r="306" spans="1:17">
      <c r="M306" s="27">
        <f>SUM(M20:M149)+SUM(M151:M222)+SUM(M224:M248)+SUM(M250:M305)</f>
        <v>5640262.6799999997</v>
      </c>
    </row>
    <row r="307" spans="1:17">
      <c r="M307" s="27">
        <f>M306+M381</f>
        <v>6213049.5999999996</v>
      </c>
    </row>
    <row r="308" spans="1:17" ht="22.5" customHeight="1"/>
    <row r="309" spans="1:17" ht="21" customHeight="1">
      <c r="H309" s="31" t="s">
        <v>406</v>
      </c>
    </row>
    <row r="310" spans="1:17" s="2" customFormat="1" ht="18.75">
      <c r="A310" s="1"/>
      <c r="B310" s="275" t="s">
        <v>404</v>
      </c>
      <c r="C310" s="276"/>
      <c r="D310" s="276"/>
      <c r="E310" s="276"/>
      <c r="F310" s="276"/>
      <c r="G310" s="276"/>
      <c r="H310" s="276"/>
      <c r="I310" s="276"/>
      <c r="J310" s="276"/>
      <c r="K310" s="276"/>
      <c r="L310" s="276"/>
      <c r="M310" s="276"/>
      <c r="N310" s="276"/>
      <c r="O310" s="276"/>
      <c r="P310" s="276"/>
      <c r="Q310" s="276"/>
    </row>
    <row r="311" spans="1:17" s="2" customFormat="1" ht="38.25">
      <c r="B311" s="54">
        <v>1</v>
      </c>
      <c r="C311" s="114" t="s">
        <v>93</v>
      </c>
      <c r="D311" s="117" t="s">
        <v>388</v>
      </c>
      <c r="E311" s="90" t="s">
        <v>397</v>
      </c>
      <c r="F311" s="90" t="s">
        <v>244</v>
      </c>
      <c r="G311" s="129">
        <v>356</v>
      </c>
      <c r="H311" s="90" t="s">
        <v>55</v>
      </c>
      <c r="I311" s="95" t="s">
        <v>7</v>
      </c>
      <c r="J311" s="94" t="s">
        <v>54</v>
      </c>
      <c r="K311" s="90" t="s">
        <v>22</v>
      </c>
      <c r="L311" s="90" t="s">
        <v>22</v>
      </c>
      <c r="M311" s="95">
        <v>700</v>
      </c>
      <c r="N311" s="96">
        <v>43466</v>
      </c>
      <c r="O311" s="96" t="s">
        <v>174</v>
      </c>
      <c r="P311" s="90" t="s">
        <v>383</v>
      </c>
      <c r="Q311" s="97" t="s">
        <v>79</v>
      </c>
    </row>
    <row r="312" spans="1:17" s="2" customFormat="1" ht="51">
      <c r="B312" s="54">
        <f>B311+1</f>
        <v>2</v>
      </c>
      <c r="C312" s="114" t="s">
        <v>92</v>
      </c>
      <c r="D312" s="117" t="s">
        <v>388</v>
      </c>
      <c r="E312" s="90" t="s">
        <v>245</v>
      </c>
      <c r="F312" s="90" t="s">
        <v>6</v>
      </c>
      <c r="G312" s="129">
        <v>168</v>
      </c>
      <c r="H312" s="90" t="s">
        <v>1</v>
      </c>
      <c r="I312" s="95" t="s">
        <v>7</v>
      </c>
      <c r="J312" s="94" t="s">
        <v>54</v>
      </c>
      <c r="K312" s="90" t="s">
        <v>22</v>
      </c>
      <c r="L312" s="89" t="s">
        <v>22</v>
      </c>
      <c r="M312" s="95">
        <v>700</v>
      </c>
      <c r="N312" s="96">
        <v>43466</v>
      </c>
      <c r="O312" s="96" t="s">
        <v>174</v>
      </c>
      <c r="P312" s="90" t="s">
        <v>383</v>
      </c>
      <c r="Q312" s="97" t="s">
        <v>79</v>
      </c>
    </row>
    <row r="313" spans="1:17" s="2" customFormat="1" ht="89.25">
      <c r="B313" s="54">
        <f t="shared" ref="B313:B336" si="49">B312+1</f>
        <v>3</v>
      </c>
      <c r="C313" s="114" t="s">
        <v>92</v>
      </c>
      <c r="D313" s="117" t="s">
        <v>388</v>
      </c>
      <c r="E313" s="171" t="s">
        <v>246</v>
      </c>
      <c r="F313" s="90" t="s">
        <v>6</v>
      </c>
      <c r="G313" s="129">
        <v>168</v>
      </c>
      <c r="H313" s="90" t="s">
        <v>1</v>
      </c>
      <c r="I313" s="95">
        <v>39</v>
      </c>
      <c r="J313" s="94" t="s">
        <v>4</v>
      </c>
      <c r="K313" s="90" t="s">
        <v>250</v>
      </c>
      <c r="L313" s="89" t="s">
        <v>250</v>
      </c>
      <c r="M313" s="95">
        <v>880</v>
      </c>
      <c r="N313" s="96">
        <v>43466</v>
      </c>
      <c r="O313" s="96" t="s">
        <v>174</v>
      </c>
      <c r="P313" s="90" t="s">
        <v>383</v>
      </c>
      <c r="Q313" s="97" t="s">
        <v>79</v>
      </c>
    </row>
    <row r="314" spans="1:17" s="2" customFormat="1" ht="76.5">
      <c r="B314" s="54">
        <f t="shared" si="49"/>
        <v>4</v>
      </c>
      <c r="C314" s="117" t="s">
        <v>92</v>
      </c>
      <c r="D314" s="117" t="s">
        <v>388</v>
      </c>
      <c r="E314" s="172" t="s">
        <v>247</v>
      </c>
      <c r="F314" s="90" t="s">
        <v>6</v>
      </c>
      <c r="G314" s="129">
        <v>168</v>
      </c>
      <c r="H314" s="90" t="s">
        <v>1</v>
      </c>
      <c r="I314" s="95">
        <v>36</v>
      </c>
      <c r="J314" s="94" t="s">
        <v>4</v>
      </c>
      <c r="K314" s="90" t="s">
        <v>251</v>
      </c>
      <c r="L314" s="90" t="s">
        <v>251</v>
      </c>
      <c r="M314" s="95">
        <v>480</v>
      </c>
      <c r="N314" s="126">
        <v>43466</v>
      </c>
      <c r="O314" s="126" t="s">
        <v>174</v>
      </c>
      <c r="P314" s="89" t="s">
        <v>383</v>
      </c>
      <c r="Q314" s="175" t="s">
        <v>79</v>
      </c>
    </row>
    <row r="315" spans="1:17" s="2" customFormat="1" ht="76.5">
      <c r="B315" s="54">
        <f t="shared" si="49"/>
        <v>5</v>
      </c>
      <c r="C315" s="117" t="s">
        <v>92</v>
      </c>
      <c r="D315" s="117" t="s">
        <v>388</v>
      </c>
      <c r="E315" s="89" t="s">
        <v>248</v>
      </c>
      <c r="F315" s="90" t="s">
        <v>6</v>
      </c>
      <c r="G315" s="90">
        <v>796</v>
      </c>
      <c r="H315" s="90" t="s">
        <v>9</v>
      </c>
      <c r="I315" s="95">
        <v>120</v>
      </c>
      <c r="J315" s="94" t="s">
        <v>27</v>
      </c>
      <c r="K315" s="90" t="s">
        <v>249</v>
      </c>
      <c r="L315" s="90" t="s">
        <v>249</v>
      </c>
      <c r="M315" s="95">
        <v>2040</v>
      </c>
      <c r="N315" s="126">
        <v>43466</v>
      </c>
      <c r="O315" s="126" t="s">
        <v>174</v>
      </c>
      <c r="P315" s="89" t="s">
        <v>383</v>
      </c>
      <c r="Q315" s="175" t="s">
        <v>79</v>
      </c>
    </row>
    <row r="316" spans="1:17" ht="38.25">
      <c r="A316" s="2"/>
      <c r="B316" s="54">
        <f t="shared" si="49"/>
        <v>6</v>
      </c>
      <c r="C316" s="117" t="s">
        <v>100</v>
      </c>
      <c r="D316" s="117" t="s">
        <v>101</v>
      </c>
      <c r="E316" s="102" t="s">
        <v>260</v>
      </c>
      <c r="F316" s="102" t="s">
        <v>185</v>
      </c>
      <c r="G316" s="103">
        <v>112</v>
      </c>
      <c r="H316" s="104" t="s">
        <v>75</v>
      </c>
      <c r="I316" s="104">
        <v>5600</v>
      </c>
      <c r="J316" s="94" t="s">
        <v>176</v>
      </c>
      <c r="K316" s="125" t="s">
        <v>175</v>
      </c>
      <c r="L316" s="90" t="s">
        <v>45</v>
      </c>
      <c r="M316" s="107">
        <v>740.32</v>
      </c>
      <c r="N316" s="126">
        <v>43466</v>
      </c>
      <c r="O316" s="126" t="s">
        <v>215</v>
      </c>
      <c r="P316" s="89" t="s">
        <v>383</v>
      </c>
      <c r="Q316" s="127" t="s">
        <v>79</v>
      </c>
    </row>
    <row r="317" spans="1:17" ht="38.25">
      <c r="B317" s="54">
        <f t="shared" si="49"/>
        <v>7</v>
      </c>
      <c r="C317" s="117" t="s">
        <v>100</v>
      </c>
      <c r="D317" s="117" t="s">
        <v>101</v>
      </c>
      <c r="E317" s="102" t="s">
        <v>261</v>
      </c>
      <c r="F317" s="102" t="s">
        <v>185</v>
      </c>
      <c r="G317" s="103">
        <v>112</v>
      </c>
      <c r="H317" s="104" t="s">
        <v>75</v>
      </c>
      <c r="I317" s="104">
        <v>5000</v>
      </c>
      <c r="J317" s="124" t="s">
        <v>54</v>
      </c>
      <c r="K317" s="173" t="s">
        <v>22</v>
      </c>
      <c r="L317" s="89" t="s">
        <v>313</v>
      </c>
      <c r="M317" s="107">
        <v>661</v>
      </c>
      <c r="N317" s="96">
        <v>43466</v>
      </c>
      <c r="O317" s="96" t="s">
        <v>186</v>
      </c>
      <c r="P317" s="90" t="s">
        <v>383</v>
      </c>
      <c r="Q317" s="138" t="s">
        <v>79</v>
      </c>
    </row>
    <row r="318" spans="1:17" ht="38.25">
      <c r="B318" s="54">
        <f t="shared" si="49"/>
        <v>8</v>
      </c>
      <c r="C318" s="117" t="s">
        <v>100</v>
      </c>
      <c r="D318" s="117" t="s">
        <v>101</v>
      </c>
      <c r="E318" s="102" t="s">
        <v>262</v>
      </c>
      <c r="F318" s="102" t="s">
        <v>439</v>
      </c>
      <c r="G318" s="103">
        <v>112</v>
      </c>
      <c r="H318" s="104" t="s">
        <v>75</v>
      </c>
      <c r="I318" s="104">
        <v>1000</v>
      </c>
      <c r="J318" s="124" t="s">
        <v>54</v>
      </c>
      <c r="K318" s="125" t="s">
        <v>22</v>
      </c>
      <c r="L318" s="90" t="s">
        <v>211</v>
      </c>
      <c r="M318" s="107">
        <v>132.19999999999999</v>
      </c>
      <c r="N318" s="96">
        <v>43466</v>
      </c>
      <c r="O318" s="96" t="s">
        <v>186</v>
      </c>
      <c r="P318" s="90" t="s">
        <v>383</v>
      </c>
      <c r="Q318" s="138" t="s">
        <v>79</v>
      </c>
    </row>
    <row r="319" spans="1:17" s="19" customFormat="1" ht="38.25">
      <c r="A319" s="1"/>
      <c r="B319" s="54">
        <f t="shared" si="49"/>
        <v>9</v>
      </c>
      <c r="C319" s="117" t="s">
        <v>103</v>
      </c>
      <c r="D319" s="117" t="s">
        <v>102</v>
      </c>
      <c r="E319" s="145" t="s">
        <v>259</v>
      </c>
      <c r="F319" s="145" t="s">
        <v>74</v>
      </c>
      <c r="G319" s="123">
        <v>168</v>
      </c>
      <c r="H319" s="95" t="s">
        <v>1</v>
      </c>
      <c r="I319" s="95">
        <v>4.5</v>
      </c>
      <c r="J319" s="94" t="s">
        <v>176</v>
      </c>
      <c r="K319" s="125" t="s">
        <v>175</v>
      </c>
      <c r="L319" s="90" t="s">
        <v>45</v>
      </c>
      <c r="M319" s="95">
        <v>312.60000000000002</v>
      </c>
      <c r="N319" s="96">
        <v>43466</v>
      </c>
      <c r="O319" s="96" t="s">
        <v>215</v>
      </c>
      <c r="P319" s="90" t="s">
        <v>383</v>
      </c>
      <c r="Q319" s="138" t="s">
        <v>79</v>
      </c>
    </row>
    <row r="320" spans="1:17" s="19" customFormat="1" ht="38.25">
      <c r="B320" s="54">
        <f t="shared" si="49"/>
        <v>10</v>
      </c>
      <c r="C320" s="121" t="s">
        <v>130</v>
      </c>
      <c r="D320" s="121" t="s">
        <v>130</v>
      </c>
      <c r="E320" s="90" t="s">
        <v>307</v>
      </c>
      <c r="F320" s="145" t="s">
        <v>23</v>
      </c>
      <c r="G320" s="123">
        <v>796</v>
      </c>
      <c r="H320" s="95" t="s">
        <v>9</v>
      </c>
      <c r="I320" s="122" t="s">
        <v>2</v>
      </c>
      <c r="J320" s="94" t="s">
        <v>54</v>
      </c>
      <c r="K320" s="125" t="s">
        <v>22</v>
      </c>
      <c r="L320" s="90" t="s">
        <v>45</v>
      </c>
      <c r="M320" s="95">
        <v>600</v>
      </c>
      <c r="N320" s="96">
        <v>43466</v>
      </c>
      <c r="O320" s="96" t="s">
        <v>174</v>
      </c>
      <c r="P320" s="90" t="s">
        <v>383</v>
      </c>
      <c r="Q320" s="138" t="s">
        <v>79</v>
      </c>
    </row>
    <row r="321" spans="1:17" s="19" customFormat="1" ht="38.25">
      <c r="B321" s="54">
        <f t="shared" si="49"/>
        <v>11</v>
      </c>
      <c r="C321" s="121" t="s">
        <v>130</v>
      </c>
      <c r="D321" s="121" t="s">
        <v>130</v>
      </c>
      <c r="E321" s="90" t="s">
        <v>308</v>
      </c>
      <c r="F321" s="145" t="s">
        <v>23</v>
      </c>
      <c r="G321" s="123">
        <v>796</v>
      </c>
      <c r="H321" s="95" t="s">
        <v>9</v>
      </c>
      <c r="I321" s="122" t="s">
        <v>2</v>
      </c>
      <c r="J321" s="94" t="s">
        <v>54</v>
      </c>
      <c r="K321" s="125" t="s">
        <v>22</v>
      </c>
      <c r="L321" s="90" t="s">
        <v>45</v>
      </c>
      <c r="M321" s="95">
        <v>539</v>
      </c>
      <c r="N321" s="96">
        <v>43466</v>
      </c>
      <c r="O321" s="96" t="s">
        <v>174</v>
      </c>
      <c r="P321" s="90" t="s">
        <v>383</v>
      </c>
      <c r="Q321" s="138" t="s">
        <v>79</v>
      </c>
    </row>
    <row r="322" spans="1:17" s="19" customFormat="1" ht="102">
      <c r="B322" s="54">
        <f t="shared" si="49"/>
        <v>12</v>
      </c>
      <c r="C322" s="100" t="s">
        <v>449</v>
      </c>
      <c r="D322" s="150" t="s">
        <v>450</v>
      </c>
      <c r="E322" s="174" t="s">
        <v>451</v>
      </c>
      <c r="F322" s="101" t="s">
        <v>89</v>
      </c>
      <c r="G322" s="103">
        <f t="shared" ref="G322" si="50">IF(H322="тн",168,IF(H322="шт",796,IF(H322="кг",166,IF(H322="м2",55,IF(H322="м3",113,IF(H322="п.м.",18,IF(H322="секц",840,IF(H322="компл",839,0))))))))</f>
        <v>796</v>
      </c>
      <c r="H322" s="103" t="s">
        <v>9</v>
      </c>
      <c r="I322" s="103" t="s">
        <v>2</v>
      </c>
      <c r="J322" s="108" t="s">
        <v>54</v>
      </c>
      <c r="K322" s="106" t="s">
        <v>22</v>
      </c>
      <c r="L322" s="90"/>
      <c r="M322" s="107">
        <v>3508.5</v>
      </c>
      <c r="N322" s="96">
        <v>43466</v>
      </c>
      <c r="O322" s="96" t="s">
        <v>174</v>
      </c>
      <c r="P322" s="90" t="s">
        <v>383</v>
      </c>
      <c r="Q322" s="138" t="s">
        <v>79</v>
      </c>
    </row>
    <row r="323" spans="1:17" s="19" customFormat="1" ht="51">
      <c r="B323" s="54">
        <f t="shared" si="49"/>
        <v>13</v>
      </c>
      <c r="C323" s="100" t="s">
        <v>99</v>
      </c>
      <c r="D323" s="100" t="s">
        <v>99</v>
      </c>
      <c r="E323" s="101" t="s">
        <v>429</v>
      </c>
      <c r="F323" s="102" t="s">
        <v>23</v>
      </c>
      <c r="G323" s="103">
        <f>IF(H323="тн",168,IF(H323="шт",796,IF(H323="кг",166,IF(H323="м2",55,IF(H323="м3",113,IF(H323="п.м.",18,IF(H323="секц",840,IF(H323="компл",839,0))))))))</f>
        <v>796</v>
      </c>
      <c r="H323" s="104" t="s">
        <v>9</v>
      </c>
      <c r="I323" s="104" t="s">
        <v>2</v>
      </c>
      <c r="J323" s="105" t="s">
        <v>54</v>
      </c>
      <c r="K323" s="106" t="s">
        <v>22</v>
      </c>
      <c r="L323" s="90"/>
      <c r="M323" s="107">
        <v>3380.74</v>
      </c>
      <c r="N323" s="108" t="s">
        <v>430</v>
      </c>
      <c r="O323" s="108" t="s">
        <v>428</v>
      </c>
      <c r="P323" s="101" t="s">
        <v>383</v>
      </c>
      <c r="Q323" s="109" t="s">
        <v>79</v>
      </c>
    </row>
    <row r="324" spans="1:17" s="19" customFormat="1" ht="63.75">
      <c r="B324" s="54">
        <f t="shared" si="49"/>
        <v>14</v>
      </c>
      <c r="C324" s="100" t="s">
        <v>107</v>
      </c>
      <c r="D324" s="100" t="s">
        <v>358</v>
      </c>
      <c r="E324" s="101" t="s">
        <v>463</v>
      </c>
      <c r="F324" s="101" t="s">
        <v>23</v>
      </c>
      <c r="G324" s="156">
        <v>796</v>
      </c>
      <c r="H324" s="101" t="s">
        <v>85</v>
      </c>
      <c r="I324" s="157">
        <v>42</v>
      </c>
      <c r="J324" s="108" t="s">
        <v>316</v>
      </c>
      <c r="K324" s="101" t="s">
        <v>464</v>
      </c>
      <c r="L324" s="90"/>
      <c r="M324" s="104">
        <v>23426.75</v>
      </c>
      <c r="N324" s="108" t="s">
        <v>428</v>
      </c>
      <c r="O324" s="110" t="s">
        <v>217</v>
      </c>
      <c r="P324" s="101" t="s">
        <v>467</v>
      </c>
      <c r="Q324" s="128" t="s">
        <v>79</v>
      </c>
    </row>
    <row r="325" spans="1:17" s="2" customFormat="1" ht="89.25">
      <c r="A325" s="19"/>
      <c r="B325" s="54">
        <f t="shared" si="49"/>
        <v>15</v>
      </c>
      <c r="C325" s="100" t="s">
        <v>92</v>
      </c>
      <c r="D325" s="100" t="s">
        <v>388</v>
      </c>
      <c r="E325" s="143" t="s">
        <v>431</v>
      </c>
      <c r="F325" s="143" t="s">
        <v>6</v>
      </c>
      <c r="G325" s="101">
        <f>IF(H325="тн",168,IF(H325="шт",796,IF(H325="кг",166,IF(H325="м2",55,IF(H325="м3",113,IF(H325="п.м.",18,IF(H325="секц",840,IF(H325="компл",839,0))))))))</f>
        <v>796</v>
      </c>
      <c r="H325" s="143" t="s">
        <v>9</v>
      </c>
      <c r="I325" s="104">
        <v>120</v>
      </c>
      <c r="J325" s="108" t="s">
        <v>314</v>
      </c>
      <c r="K325" s="101" t="s">
        <v>313</v>
      </c>
      <c r="L325" s="90"/>
      <c r="M325" s="104">
        <v>1920</v>
      </c>
      <c r="N325" s="108" t="s">
        <v>428</v>
      </c>
      <c r="O325" s="108" t="s">
        <v>174</v>
      </c>
      <c r="P325" s="101" t="s">
        <v>383</v>
      </c>
      <c r="Q325" s="128" t="s">
        <v>79</v>
      </c>
    </row>
    <row r="326" spans="1:17" s="2" customFormat="1" ht="38.25" collapsed="1">
      <c r="B326" s="54">
        <f t="shared" si="49"/>
        <v>16</v>
      </c>
      <c r="C326" s="117" t="s">
        <v>99</v>
      </c>
      <c r="D326" s="117" t="s">
        <v>99</v>
      </c>
      <c r="E326" s="90" t="s">
        <v>257</v>
      </c>
      <c r="F326" s="145" t="s">
        <v>23</v>
      </c>
      <c r="G326" s="123">
        <v>796</v>
      </c>
      <c r="H326" s="95" t="s">
        <v>9</v>
      </c>
      <c r="I326" s="95" t="s">
        <v>2</v>
      </c>
      <c r="J326" s="94" t="s">
        <v>176</v>
      </c>
      <c r="K326" s="125" t="s">
        <v>175</v>
      </c>
      <c r="L326" s="90" t="s">
        <v>73</v>
      </c>
      <c r="M326" s="95">
        <v>420.26</v>
      </c>
      <c r="N326" s="96">
        <v>43497</v>
      </c>
      <c r="O326" s="96">
        <v>43586</v>
      </c>
      <c r="P326" s="90" t="s">
        <v>383</v>
      </c>
      <c r="Q326" s="138" t="s">
        <v>79</v>
      </c>
    </row>
    <row r="327" spans="1:17" s="2" customFormat="1" ht="38.25">
      <c r="B327" s="54">
        <f t="shared" si="49"/>
        <v>17</v>
      </c>
      <c r="C327" s="117" t="s">
        <v>99</v>
      </c>
      <c r="D327" s="117" t="s">
        <v>99</v>
      </c>
      <c r="E327" s="90" t="s">
        <v>258</v>
      </c>
      <c r="F327" s="145" t="s">
        <v>23</v>
      </c>
      <c r="G327" s="123">
        <v>796</v>
      </c>
      <c r="H327" s="95" t="s">
        <v>9</v>
      </c>
      <c r="I327" s="95" t="s">
        <v>2</v>
      </c>
      <c r="J327" s="94" t="s">
        <v>176</v>
      </c>
      <c r="K327" s="125" t="s">
        <v>175</v>
      </c>
      <c r="L327" s="90" t="s">
        <v>45</v>
      </c>
      <c r="M327" s="176">
        <v>4678.96</v>
      </c>
      <c r="N327" s="96">
        <v>43497</v>
      </c>
      <c r="O327" s="96">
        <v>43586</v>
      </c>
      <c r="P327" s="90" t="s">
        <v>383</v>
      </c>
      <c r="Q327" s="138" t="s">
        <v>79</v>
      </c>
    </row>
    <row r="328" spans="1:17" s="2" customFormat="1" ht="63.75">
      <c r="B328" s="54">
        <f t="shared" si="49"/>
        <v>18</v>
      </c>
      <c r="C328" s="118" t="s">
        <v>499</v>
      </c>
      <c r="D328" s="118" t="s">
        <v>500</v>
      </c>
      <c r="E328" s="101" t="s">
        <v>501</v>
      </c>
      <c r="F328" s="120" t="s">
        <v>28</v>
      </c>
      <c r="G328" s="128">
        <v>796</v>
      </c>
      <c r="H328" s="101" t="s">
        <v>9</v>
      </c>
      <c r="I328" s="165" t="s">
        <v>2</v>
      </c>
      <c r="J328" s="108" t="s">
        <v>176</v>
      </c>
      <c r="K328" s="181" t="s">
        <v>175</v>
      </c>
      <c r="L328" s="90"/>
      <c r="M328" s="104">
        <v>247.6</v>
      </c>
      <c r="N328" s="108" t="s">
        <v>428</v>
      </c>
      <c r="O328" s="108" t="s">
        <v>192</v>
      </c>
      <c r="P328" s="101" t="s">
        <v>383</v>
      </c>
      <c r="Q328" s="128" t="s">
        <v>79</v>
      </c>
    </row>
    <row r="329" spans="1:17" s="2" customFormat="1" ht="51">
      <c r="B329" s="54">
        <f t="shared" si="49"/>
        <v>19</v>
      </c>
      <c r="C329" s="118" t="s">
        <v>499</v>
      </c>
      <c r="D329" s="118" t="s">
        <v>500</v>
      </c>
      <c r="E329" s="101" t="s">
        <v>502</v>
      </c>
      <c r="F329" s="120" t="s">
        <v>28</v>
      </c>
      <c r="G329" s="128">
        <v>796</v>
      </c>
      <c r="H329" s="101" t="s">
        <v>9</v>
      </c>
      <c r="I329" s="165" t="s">
        <v>2</v>
      </c>
      <c r="J329" s="108" t="s">
        <v>176</v>
      </c>
      <c r="K329" s="181" t="s">
        <v>175</v>
      </c>
      <c r="L329" s="90"/>
      <c r="M329" s="104">
        <v>418</v>
      </c>
      <c r="N329" s="108" t="s">
        <v>428</v>
      </c>
      <c r="O329" s="108" t="s">
        <v>192</v>
      </c>
      <c r="P329" s="101" t="s">
        <v>383</v>
      </c>
      <c r="Q329" s="128" t="s">
        <v>79</v>
      </c>
    </row>
    <row r="330" spans="1:17" s="2" customFormat="1" ht="51">
      <c r="B330" s="54">
        <f t="shared" si="49"/>
        <v>20</v>
      </c>
      <c r="C330" s="139" t="s">
        <v>503</v>
      </c>
      <c r="D330" s="118" t="s">
        <v>504</v>
      </c>
      <c r="E330" s="101" t="s">
        <v>505</v>
      </c>
      <c r="F330" s="120" t="s">
        <v>28</v>
      </c>
      <c r="G330" s="128">
        <v>796</v>
      </c>
      <c r="H330" s="101" t="s">
        <v>9</v>
      </c>
      <c r="I330" s="165" t="s">
        <v>2</v>
      </c>
      <c r="J330" s="108" t="s">
        <v>176</v>
      </c>
      <c r="K330" s="181" t="s">
        <v>175</v>
      </c>
      <c r="L330" s="90"/>
      <c r="M330" s="104">
        <v>3638.31</v>
      </c>
      <c r="N330" s="108" t="s">
        <v>428</v>
      </c>
      <c r="O330" s="108" t="s">
        <v>192</v>
      </c>
      <c r="P330" s="101" t="s">
        <v>383</v>
      </c>
      <c r="Q330" s="128" t="s">
        <v>79</v>
      </c>
    </row>
    <row r="331" spans="1:17" s="2" customFormat="1" ht="51">
      <c r="B331" s="54">
        <f t="shared" si="49"/>
        <v>21</v>
      </c>
      <c r="C331" s="139" t="s">
        <v>506</v>
      </c>
      <c r="D331" s="118" t="s">
        <v>507</v>
      </c>
      <c r="E331" s="101" t="s">
        <v>508</v>
      </c>
      <c r="F331" s="120" t="s">
        <v>28</v>
      </c>
      <c r="G331" s="128">
        <v>796</v>
      </c>
      <c r="H331" s="101" t="s">
        <v>9</v>
      </c>
      <c r="I331" s="165" t="s">
        <v>2</v>
      </c>
      <c r="J331" s="108" t="s">
        <v>176</v>
      </c>
      <c r="K331" s="181" t="s">
        <v>175</v>
      </c>
      <c r="L331" s="90"/>
      <c r="M331" s="104">
        <v>211.04</v>
      </c>
      <c r="N331" s="108" t="s">
        <v>428</v>
      </c>
      <c r="O331" s="108" t="s">
        <v>192</v>
      </c>
      <c r="P331" s="101" t="s">
        <v>383</v>
      </c>
      <c r="Q331" s="128" t="s">
        <v>79</v>
      </c>
    </row>
    <row r="332" spans="1:17" s="2" customFormat="1" ht="25.5">
      <c r="B332" s="54">
        <f t="shared" si="49"/>
        <v>22</v>
      </c>
      <c r="C332" s="118" t="s">
        <v>482</v>
      </c>
      <c r="D332" s="118" t="s">
        <v>482</v>
      </c>
      <c r="E332" s="101" t="s">
        <v>606</v>
      </c>
      <c r="F332" s="101" t="s">
        <v>23</v>
      </c>
      <c r="G332" s="111">
        <f t="shared" ref="G332:G334" si="51">IF(H332="тн",168,IF(H332="шт",796,IF(H332="кг",166,IF(H332="м2",55,IF(H332="м3",113,IF(H332="п.м.",18,IF(H332="секц",840,IF(H332="компл",839,0))))))))</f>
        <v>796</v>
      </c>
      <c r="H332" s="101" t="s">
        <v>9</v>
      </c>
      <c r="I332" s="104" t="s">
        <v>2</v>
      </c>
      <c r="J332" s="108" t="s">
        <v>176</v>
      </c>
      <c r="K332" s="106" t="s">
        <v>175</v>
      </c>
      <c r="L332" s="90"/>
      <c r="M332" s="141">
        <v>1622.62</v>
      </c>
      <c r="N332" s="108" t="s">
        <v>186</v>
      </c>
      <c r="O332" s="108" t="s">
        <v>217</v>
      </c>
      <c r="P332" s="101" t="s">
        <v>383</v>
      </c>
      <c r="Q332" s="109" t="s">
        <v>79</v>
      </c>
    </row>
    <row r="333" spans="1:17" s="2" customFormat="1" ht="38.25">
      <c r="B333" s="54">
        <f t="shared" si="49"/>
        <v>23</v>
      </c>
      <c r="C333" s="139" t="s">
        <v>503</v>
      </c>
      <c r="D333" s="118" t="s">
        <v>504</v>
      </c>
      <c r="E333" s="101" t="s">
        <v>607</v>
      </c>
      <c r="F333" s="101" t="s">
        <v>23</v>
      </c>
      <c r="G333" s="111">
        <f t="shared" si="51"/>
        <v>796</v>
      </c>
      <c r="H333" s="101" t="s">
        <v>9</v>
      </c>
      <c r="I333" s="104" t="s">
        <v>2</v>
      </c>
      <c r="J333" s="108" t="s">
        <v>176</v>
      </c>
      <c r="K333" s="106" t="s">
        <v>175</v>
      </c>
      <c r="L333" s="90"/>
      <c r="M333" s="141">
        <v>823.81</v>
      </c>
      <c r="N333" s="108" t="s">
        <v>186</v>
      </c>
      <c r="O333" s="108" t="s">
        <v>217</v>
      </c>
      <c r="P333" s="101" t="s">
        <v>383</v>
      </c>
      <c r="Q333" s="109" t="s">
        <v>79</v>
      </c>
    </row>
    <row r="334" spans="1:17" ht="38.25">
      <c r="A334" s="2"/>
      <c r="B334" s="54">
        <f t="shared" si="49"/>
        <v>24</v>
      </c>
      <c r="C334" s="139" t="s">
        <v>506</v>
      </c>
      <c r="D334" s="118" t="s">
        <v>507</v>
      </c>
      <c r="E334" s="101" t="s">
        <v>608</v>
      </c>
      <c r="F334" s="101" t="s">
        <v>23</v>
      </c>
      <c r="G334" s="111">
        <f t="shared" si="51"/>
        <v>796</v>
      </c>
      <c r="H334" s="101" t="s">
        <v>9</v>
      </c>
      <c r="I334" s="104" t="s">
        <v>2</v>
      </c>
      <c r="J334" s="108" t="s">
        <v>176</v>
      </c>
      <c r="K334" s="106" t="s">
        <v>175</v>
      </c>
      <c r="L334" s="90"/>
      <c r="M334" s="141">
        <v>426.66</v>
      </c>
      <c r="N334" s="108" t="s">
        <v>186</v>
      </c>
      <c r="O334" s="108" t="s">
        <v>217</v>
      </c>
      <c r="P334" s="101" t="s">
        <v>383</v>
      </c>
      <c r="Q334" s="109" t="s">
        <v>79</v>
      </c>
    </row>
    <row r="335" spans="1:17" s="2" customFormat="1" ht="51">
      <c r="A335" s="1"/>
      <c r="B335" s="54">
        <f t="shared" si="49"/>
        <v>25</v>
      </c>
      <c r="C335" s="139" t="s">
        <v>506</v>
      </c>
      <c r="D335" s="118" t="s">
        <v>507</v>
      </c>
      <c r="E335" s="101" t="s">
        <v>611</v>
      </c>
      <c r="F335" s="120" t="s">
        <v>28</v>
      </c>
      <c r="G335" s="128">
        <v>796</v>
      </c>
      <c r="H335" s="101" t="s">
        <v>9</v>
      </c>
      <c r="I335" s="165" t="s">
        <v>2</v>
      </c>
      <c r="J335" s="108" t="s">
        <v>176</v>
      </c>
      <c r="K335" s="181" t="s">
        <v>175</v>
      </c>
      <c r="L335" s="89"/>
      <c r="M335" s="104">
        <v>211.04</v>
      </c>
      <c r="N335" s="108" t="s">
        <v>428</v>
      </c>
      <c r="O335" s="108" t="s">
        <v>192</v>
      </c>
      <c r="P335" s="101" t="s">
        <v>383</v>
      </c>
      <c r="Q335" s="128" t="s">
        <v>79</v>
      </c>
    </row>
    <row r="336" spans="1:17" s="2" customFormat="1" ht="51">
      <c r="B336" s="54">
        <f t="shared" si="49"/>
        <v>26</v>
      </c>
      <c r="C336" s="118" t="s">
        <v>482</v>
      </c>
      <c r="D336" s="118" t="s">
        <v>482</v>
      </c>
      <c r="E336" s="101" t="s">
        <v>483</v>
      </c>
      <c r="F336" s="120" t="s">
        <v>28</v>
      </c>
      <c r="G336" s="128">
        <v>796</v>
      </c>
      <c r="H336" s="101" t="s">
        <v>9</v>
      </c>
      <c r="I336" s="165" t="s">
        <v>2</v>
      </c>
      <c r="J336" s="108" t="s">
        <v>176</v>
      </c>
      <c r="K336" s="181" t="s">
        <v>175</v>
      </c>
      <c r="L336" s="90"/>
      <c r="M336" s="104">
        <v>1505.08</v>
      </c>
      <c r="N336" s="108" t="s">
        <v>428</v>
      </c>
      <c r="O336" s="108" t="s">
        <v>192</v>
      </c>
      <c r="P336" s="101" t="s">
        <v>383</v>
      </c>
      <c r="Q336" s="128" t="s">
        <v>79</v>
      </c>
    </row>
    <row r="337" spans="1:17" ht="18.75">
      <c r="A337" s="2"/>
      <c r="B337" s="254" t="s">
        <v>405</v>
      </c>
      <c r="C337" s="254"/>
      <c r="D337" s="254"/>
      <c r="E337" s="254"/>
      <c r="F337" s="254"/>
      <c r="G337" s="254"/>
      <c r="H337" s="254"/>
      <c r="I337" s="254"/>
      <c r="J337" s="254"/>
      <c r="K337" s="254"/>
      <c r="L337" s="254"/>
      <c r="M337" s="254"/>
      <c r="N337" s="254"/>
      <c r="O337" s="254"/>
      <c r="P337" s="254"/>
      <c r="Q337" s="254"/>
    </row>
    <row r="338" spans="1:17" ht="38.25">
      <c r="B338" s="35">
        <f>B336+1</f>
        <v>27</v>
      </c>
      <c r="C338" s="117" t="s">
        <v>99</v>
      </c>
      <c r="D338" s="147" t="s">
        <v>99</v>
      </c>
      <c r="E338" s="90" t="s">
        <v>702</v>
      </c>
      <c r="F338" s="145" t="s">
        <v>23</v>
      </c>
      <c r="G338" s="123">
        <v>796</v>
      </c>
      <c r="H338" s="95" t="s">
        <v>9</v>
      </c>
      <c r="I338" s="95" t="s">
        <v>2</v>
      </c>
      <c r="J338" s="124" t="s">
        <v>54</v>
      </c>
      <c r="K338" s="125" t="s">
        <v>22</v>
      </c>
      <c r="L338" s="90" t="s">
        <v>313</v>
      </c>
      <c r="M338" s="95">
        <v>1811</v>
      </c>
      <c r="N338" s="96">
        <v>43617</v>
      </c>
      <c r="O338" s="96">
        <v>43709</v>
      </c>
      <c r="P338" s="90" t="s">
        <v>383</v>
      </c>
      <c r="Q338" s="138" t="s">
        <v>79</v>
      </c>
    </row>
    <row r="339" spans="1:17" ht="76.5">
      <c r="B339" s="35">
        <f>B338+1</f>
        <v>28</v>
      </c>
      <c r="C339" s="100" t="s">
        <v>111</v>
      </c>
      <c r="D339" s="100" t="s">
        <v>393</v>
      </c>
      <c r="E339" s="143" t="s">
        <v>660</v>
      </c>
      <c r="F339" s="143" t="s">
        <v>23</v>
      </c>
      <c r="G339" s="168">
        <f t="shared" ref="G339:G340" si="52">IF(H339="тн",168,IF(H339="шт",796,IF(H339="кг",166,IF(H339="м2",55,IF(H339="м3",113,IF(H339="п.м.",18,IF(H339="секц",840,IF(H339="компл",839,0))))))))</f>
        <v>796</v>
      </c>
      <c r="H339" s="168" t="s">
        <v>9</v>
      </c>
      <c r="I339" s="107">
        <v>3</v>
      </c>
      <c r="J339" s="113"/>
      <c r="K339" s="143" t="s">
        <v>373</v>
      </c>
      <c r="L339" s="90"/>
      <c r="M339" s="107">
        <v>24640.39</v>
      </c>
      <c r="N339" s="108" t="s">
        <v>214</v>
      </c>
      <c r="O339" s="108" t="s">
        <v>174</v>
      </c>
      <c r="P339" s="101" t="s">
        <v>381</v>
      </c>
      <c r="Q339" s="128" t="s">
        <v>79</v>
      </c>
    </row>
    <row r="340" spans="1:17" s="19" customFormat="1" ht="76.5">
      <c r="A340" s="1"/>
      <c r="B340" s="35">
        <f t="shared" ref="B340:B354" si="53">B339+1</f>
        <v>29</v>
      </c>
      <c r="C340" s="214" t="s">
        <v>326</v>
      </c>
      <c r="D340" s="214" t="s">
        <v>146</v>
      </c>
      <c r="E340" s="102" t="s">
        <v>683</v>
      </c>
      <c r="F340" s="102" t="s">
        <v>23</v>
      </c>
      <c r="G340" s="103">
        <f t="shared" si="52"/>
        <v>796</v>
      </c>
      <c r="H340" s="103" t="s">
        <v>9</v>
      </c>
      <c r="I340" s="104">
        <v>2</v>
      </c>
      <c r="J340" s="108" t="s">
        <v>25</v>
      </c>
      <c r="K340" s="106" t="s">
        <v>60</v>
      </c>
      <c r="L340" s="90"/>
      <c r="M340" s="104">
        <v>2520.9</v>
      </c>
      <c r="N340" s="108" t="s">
        <v>192</v>
      </c>
      <c r="O340" s="108" t="s">
        <v>632</v>
      </c>
      <c r="P340" s="101" t="s">
        <v>381</v>
      </c>
      <c r="Q340" s="109" t="s">
        <v>79</v>
      </c>
    </row>
    <row r="341" spans="1:17" s="19" customFormat="1" ht="63.75">
      <c r="B341" s="35">
        <f t="shared" si="53"/>
        <v>30</v>
      </c>
      <c r="C341" s="100" t="s">
        <v>106</v>
      </c>
      <c r="D341" s="118" t="s">
        <v>401</v>
      </c>
      <c r="E341" s="101" t="s">
        <v>465</v>
      </c>
      <c r="F341" s="101" t="s">
        <v>23</v>
      </c>
      <c r="G341" s="156">
        <v>6</v>
      </c>
      <c r="H341" s="101" t="s">
        <v>466</v>
      </c>
      <c r="I341" s="157">
        <v>137</v>
      </c>
      <c r="J341" s="108" t="s">
        <v>316</v>
      </c>
      <c r="K341" s="101" t="s">
        <v>464</v>
      </c>
      <c r="L341" s="90"/>
      <c r="M341" s="104">
        <v>5896.84</v>
      </c>
      <c r="N341" s="108" t="s">
        <v>192</v>
      </c>
      <c r="O341" s="110" t="s">
        <v>217</v>
      </c>
      <c r="P341" s="101" t="s">
        <v>467</v>
      </c>
      <c r="Q341" s="128" t="s">
        <v>79</v>
      </c>
    </row>
    <row r="342" spans="1:17" s="19" customFormat="1" ht="51">
      <c r="B342" s="35">
        <f t="shared" si="53"/>
        <v>31</v>
      </c>
      <c r="C342" s="100" t="s">
        <v>108</v>
      </c>
      <c r="D342" s="100" t="s">
        <v>401</v>
      </c>
      <c r="E342" s="101" t="s">
        <v>700</v>
      </c>
      <c r="F342" s="143" t="s">
        <v>23</v>
      </c>
      <c r="G342" s="168">
        <f>IF(H342="тн",168,IF(H342="шт",796,IF(H342="кг",166,IF(H342="м2",55,IF(H342="м3",113,IF(H342="п.м.",18,IF(H342="секц",840,IF(H342="компл",839,0))))))))</f>
        <v>796</v>
      </c>
      <c r="H342" s="213" t="s">
        <v>9</v>
      </c>
      <c r="I342" s="165">
        <v>1</v>
      </c>
      <c r="J342" s="108" t="s">
        <v>26</v>
      </c>
      <c r="K342" s="101" t="s">
        <v>47</v>
      </c>
      <c r="L342" s="90"/>
      <c r="M342" s="165">
        <v>515.80999999999995</v>
      </c>
      <c r="N342" s="108" t="s">
        <v>215</v>
      </c>
      <c r="O342" s="108" t="s">
        <v>174</v>
      </c>
      <c r="P342" s="101" t="s">
        <v>381</v>
      </c>
      <c r="Q342" s="128" t="s">
        <v>79</v>
      </c>
    </row>
    <row r="343" spans="1:17" ht="87.75" customHeight="1">
      <c r="A343" s="19"/>
      <c r="B343" s="35">
        <f t="shared" si="53"/>
        <v>32</v>
      </c>
      <c r="C343" s="214" t="s">
        <v>684</v>
      </c>
      <c r="D343" s="214" t="s">
        <v>685</v>
      </c>
      <c r="E343" s="102" t="s">
        <v>694</v>
      </c>
      <c r="F343" s="102" t="s">
        <v>23</v>
      </c>
      <c r="G343" s="103">
        <f>IF(H343="тн",168,IF(H343="шт",796,IF(H343="кг",166,IF(H343="м2",55,IF(H343="м3",113,IF(H343="п.м.",18,IF(H343="секц",840,IF(H343="компл",839,0))))))))</f>
        <v>796</v>
      </c>
      <c r="H343" s="103" t="s">
        <v>9</v>
      </c>
      <c r="I343" s="104">
        <v>3</v>
      </c>
      <c r="J343" s="108" t="s">
        <v>65</v>
      </c>
      <c r="K343" s="106" t="s">
        <v>351</v>
      </c>
      <c r="L343" s="90"/>
      <c r="M343" s="104">
        <v>1222.51</v>
      </c>
      <c r="N343" s="108" t="s">
        <v>215</v>
      </c>
      <c r="O343" s="108" t="s">
        <v>217</v>
      </c>
      <c r="P343" s="101" t="s">
        <v>381</v>
      </c>
      <c r="Q343" s="109" t="s">
        <v>79</v>
      </c>
    </row>
    <row r="344" spans="1:17" ht="89.25">
      <c r="B344" s="35">
        <f t="shared" si="53"/>
        <v>33</v>
      </c>
      <c r="C344" s="100" t="s">
        <v>357</v>
      </c>
      <c r="D344" s="100" t="s">
        <v>358</v>
      </c>
      <c r="E344" s="101" t="s">
        <v>710</v>
      </c>
      <c r="F344" s="120" t="s">
        <v>460</v>
      </c>
      <c r="G344" s="128">
        <f t="shared" ref="G344" si="54">IF(H344="тн",168,IF(H344="шт",796,IF(H344="кг",166,IF(H344="м2",55,IF(H344="м3",113,IF(H344="п.м.",18,IF(H344="секц",840,IF(H344="компл",839,0))))))))</f>
        <v>796</v>
      </c>
      <c r="H344" s="103" t="s">
        <v>9</v>
      </c>
      <c r="I344" s="165">
        <v>1</v>
      </c>
      <c r="J344" s="108" t="s">
        <v>3</v>
      </c>
      <c r="K344" s="101" t="s">
        <v>46</v>
      </c>
      <c r="L344" s="221"/>
      <c r="M344" s="104">
        <v>1796.52</v>
      </c>
      <c r="N344" s="108" t="s">
        <v>228</v>
      </c>
      <c r="O344" s="108" t="s">
        <v>217</v>
      </c>
      <c r="P344" s="101" t="s">
        <v>381</v>
      </c>
      <c r="Q344" s="128" t="s">
        <v>79</v>
      </c>
    </row>
    <row r="345" spans="1:17" s="2" customFormat="1" ht="76.5">
      <c r="B345" s="35">
        <f t="shared" si="53"/>
        <v>34</v>
      </c>
      <c r="C345" s="139" t="s">
        <v>326</v>
      </c>
      <c r="D345" s="139" t="s">
        <v>326</v>
      </c>
      <c r="E345" s="102" t="s">
        <v>721</v>
      </c>
      <c r="F345" s="102" t="s">
        <v>23</v>
      </c>
      <c r="G345" s="182">
        <f>IF(H345="тн",168,IF(H345="шт",796,IF(H345="кг",166,IF(H345="м2",55,IF(H345="м3",113,IF(H345="п.м.",18,IF(H345="секц",840,IF(H345="компл",839,0))))))))</f>
        <v>796</v>
      </c>
      <c r="H345" s="182" t="s">
        <v>9</v>
      </c>
      <c r="I345" s="104">
        <v>1</v>
      </c>
      <c r="J345" s="108" t="s">
        <v>330</v>
      </c>
      <c r="K345" s="101" t="s">
        <v>651</v>
      </c>
      <c r="L345" s="90"/>
      <c r="M345" s="104">
        <v>2761.12</v>
      </c>
      <c r="N345" s="108" t="s">
        <v>193</v>
      </c>
      <c r="O345" s="108" t="s">
        <v>632</v>
      </c>
      <c r="P345" s="101" t="s">
        <v>381</v>
      </c>
      <c r="Q345" s="109" t="s">
        <v>79</v>
      </c>
    </row>
    <row r="346" spans="1:17" ht="51">
      <c r="B346" s="35">
        <f t="shared" si="53"/>
        <v>35</v>
      </c>
      <c r="C346" s="100" t="s">
        <v>357</v>
      </c>
      <c r="D346" s="118" t="s">
        <v>358</v>
      </c>
      <c r="E346" s="101" t="s">
        <v>744</v>
      </c>
      <c r="F346" s="101" t="s">
        <v>23</v>
      </c>
      <c r="G346" s="128">
        <v>796</v>
      </c>
      <c r="H346" s="181" t="s">
        <v>9</v>
      </c>
      <c r="I346" s="157">
        <v>2</v>
      </c>
      <c r="J346" s="101">
        <v>30127925</v>
      </c>
      <c r="K346" s="101" t="s">
        <v>737</v>
      </c>
      <c r="L346" s="221"/>
      <c r="M346" s="227">
        <v>4127.8599999999997</v>
      </c>
      <c r="N346" s="108" t="s">
        <v>217</v>
      </c>
      <c r="O346" s="108" t="s">
        <v>742</v>
      </c>
      <c r="P346" s="101" t="s">
        <v>381</v>
      </c>
      <c r="Q346" s="151" t="s">
        <v>79</v>
      </c>
    </row>
    <row r="347" spans="1:17" ht="51">
      <c r="B347" s="35">
        <f t="shared" si="53"/>
        <v>36</v>
      </c>
      <c r="C347" s="100" t="s">
        <v>357</v>
      </c>
      <c r="D347" s="118" t="s">
        <v>358</v>
      </c>
      <c r="E347" s="101" t="s">
        <v>745</v>
      </c>
      <c r="F347" s="101" t="s">
        <v>23</v>
      </c>
      <c r="G347" s="128">
        <v>796</v>
      </c>
      <c r="H347" s="181" t="s">
        <v>9</v>
      </c>
      <c r="I347" s="157">
        <v>1</v>
      </c>
      <c r="J347" s="101">
        <v>30127925</v>
      </c>
      <c r="K347" s="101" t="s">
        <v>737</v>
      </c>
      <c r="L347" s="221"/>
      <c r="M347" s="227">
        <v>2083</v>
      </c>
      <c r="N347" s="108" t="s">
        <v>217</v>
      </c>
      <c r="O347" s="108" t="s">
        <v>742</v>
      </c>
      <c r="P347" s="101" t="s">
        <v>381</v>
      </c>
      <c r="Q347" s="151" t="s">
        <v>79</v>
      </c>
    </row>
    <row r="348" spans="1:17" ht="51">
      <c r="B348" s="35">
        <f t="shared" si="53"/>
        <v>37</v>
      </c>
      <c r="C348" s="100" t="s">
        <v>357</v>
      </c>
      <c r="D348" s="118" t="s">
        <v>358</v>
      </c>
      <c r="E348" s="101" t="s">
        <v>746</v>
      </c>
      <c r="F348" s="101" t="s">
        <v>23</v>
      </c>
      <c r="G348" s="128">
        <v>796</v>
      </c>
      <c r="H348" s="181" t="s">
        <v>9</v>
      </c>
      <c r="I348" s="157">
        <v>1</v>
      </c>
      <c r="J348" s="101">
        <v>30127925</v>
      </c>
      <c r="K348" s="101" t="s">
        <v>737</v>
      </c>
      <c r="L348" s="221"/>
      <c r="M348" s="227">
        <v>500</v>
      </c>
      <c r="N348" s="108" t="s">
        <v>217</v>
      </c>
      <c r="O348" s="108" t="s">
        <v>742</v>
      </c>
      <c r="P348" s="101" t="s">
        <v>381</v>
      </c>
      <c r="Q348" s="151" t="s">
        <v>79</v>
      </c>
    </row>
    <row r="349" spans="1:17" ht="51">
      <c r="B349" s="35">
        <f t="shared" si="53"/>
        <v>38</v>
      </c>
      <c r="C349" s="139" t="s">
        <v>357</v>
      </c>
      <c r="D349" s="118" t="s">
        <v>358</v>
      </c>
      <c r="E349" s="101" t="s">
        <v>735</v>
      </c>
      <c r="F349" s="101" t="s">
        <v>23</v>
      </c>
      <c r="G349" s="156">
        <f>IF(H349="тн",168,IF(H349="шт",796,IF(H349="кг",166,IF(H349="м2",55,IF(H349="м3",113,IF(H349="п.м.",18,IF(H349="секц",840,IF(H349="компл",839,0))))))))</f>
        <v>796</v>
      </c>
      <c r="H349" s="101" t="s">
        <v>9</v>
      </c>
      <c r="I349" s="157">
        <v>2</v>
      </c>
      <c r="J349" s="200" t="s">
        <v>736</v>
      </c>
      <c r="K349" s="101" t="s">
        <v>737</v>
      </c>
      <c r="L349" s="221"/>
      <c r="M349" s="227">
        <v>167.96</v>
      </c>
      <c r="N349" s="108" t="s">
        <v>217</v>
      </c>
      <c r="O349" s="108" t="s">
        <v>742</v>
      </c>
      <c r="P349" s="101" t="s">
        <v>381</v>
      </c>
      <c r="Q349" s="128" t="s">
        <v>79</v>
      </c>
    </row>
    <row r="350" spans="1:17" ht="51">
      <c r="B350" s="35">
        <f t="shared" si="53"/>
        <v>39</v>
      </c>
      <c r="C350" s="139" t="s">
        <v>357</v>
      </c>
      <c r="D350" s="118" t="s">
        <v>358</v>
      </c>
      <c r="E350" s="101" t="s">
        <v>738</v>
      </c>
      <c r="F350" s="101" t="s">
        <v>23</v>
      </c>
      <c r="G350" s="156">
        <f t="shared" ref="G350" si="55">IF(H350="тн",168,IF(H350="шт",796,IF(H350="кг",166,IF(H350="м2",55,IF(H350="м3",113,IF(H350="п.м.",18,IF(H350="секц",840,IF(H350="компл",839,0))))))))</f>
        <v>796</v>
      </c>
      <c r="H350" s="101" t="s">
        <v>9</v>
      </c>
      <c r="I350" s="157">
        <v>12</v>
      </c>
      <c r="J350" s="200" t="s">
        <v>315</v>
      </c>
      <c r="K350" s="101" t="s">
        <v>739</v>
      </c>
      <c r="L350" s="221"/>
      <c r="M350" s="227">
        <v>189.6</v>
      </c>
      <c r="N350" s="108" t="s">
        <v>217</v>
      </c>
      <c r="O350" s="108" t="s">
        <v>353</v>
      </c>
      <c r="P350" s="101" t="s">
        <v>381</v>
      </c>
      <c r="Q350" s="128" t="s">
        <v>79</v>
      </c>
    </row>
    <row r="351" spans="1:17" ht="76.5">
      <c r="B351" s="35">
        <f t="shared" si="53"/>
        <v>40</v>
      </c>
      <c r="C351" s="139" t="s">
        <v>106</v>
      </c>
      <c r="D351" s="118" t="s">
        <v>401</v>
      </c>
      <c r="E351" s="101" t="s">
        <v>740</v>
      </c>
      <c r="F351" s="101" t="s">
        <v>23</v>
      </c>
      <c r="G351" s="156">
        <v>6</v>
      </c>
      <c r="H351" s="101" t="s">
        <v>466</v>
      </c>
      <c r="I351" s="157">
        <v>100</v>
      </c>
      <c r="J351" s="200" t="s">
        <v>736</v>
      </c>
      <c r="K351" s="101" t="s">
        <v>737</v>
      </c>
      <c r="L351" s="221"/>
      <c r="M351" s="227">
        <v>3278.6</v>
      </c>
      <c r="N351" s="108" t="s">
        <v>217</v>
      </c>
      <c r="O351" s="108" t="s">
        <v>353</v>
      </c>
      <c r="P351" s="101" t="s">
        <v>381</v>
      </c>
      <c r="Q351" s="128" t="s">
        <v>79</v>
      </c>
    </row>
    <row r="352" spans="1:17" ht="76.5">
      <c r="B352" s="35">
        <f t="shared" si="53"/>
        <v>41</v>
      </c>
      <c r="C352" s="139" t="s">
        <v>108</v>
      </c>
      <c r="D352" s="118" t="s">
        <v>401</v>
      </c>
      <c r="E352" s="101" t="s">
        <v>741</v>
      </c>
      <c r="F352" s="101" t="s">
        <v>23</v>
      </c>
      <c r="G352" s="156">
        <v>6</v>
      </c>
      <c r="H352" s="101" t="s">
        <v>466</v>
      </c>
      <c r="I352" s="157">
        <v>100</v>
      </c>
      <c r="J352" s="200" t="s">
        <v>736</v>
      </c>
      <c r="K352" s="101" t="s">
        <v>737</v>
      </c>
      <c r="L352" s="221"/>
      <c r="M352" s="227">
        <v>1260</v>
      </c>
      <c r="N352" s="108" t="s">
        <v>217</v>
      </c>
      <c r="O352" s="108" t="s">
        <v>353</v>
      </c>
      <c r="P352" s="101" t="s">
        <v>381</v>
      </c>
      <c r="Q352" s="128" t="s">
        <v>79</v>
      </c>
    </row>
    <row r="353" spans="2:17" ht="51">
      <c r="B353" s="35">
        <f>B352+1</f>
        <v>42</v>
      </c>
      <c r="C353" s="117" t="s">
        <v>357</v>
      </c>
      <c r="D353" s="147" t="s">
        <v>358</v>
      </c>
      <c r="E353" s="90" t="s">
        <v>354</v>
      </c>
      <c r="F353" s="90" t="s">
        <v>28</v>
      </c>
      <c r="G353" s="184">
        <v>796</v>
      </c>
      <c r="H353" s="90" t="s">
        <v>9</v>
      </c>
      <c r="I353" s="179">
        <v>1</v>
      </c>
      <c r="J353" s="94" t="s">
        <v>315</v>
      </c>
      <c r="K353" s="90" t="s">
        <v>61</v>
      </c>
      <c r="L353" s="90" t="s">
        <v>61</v>
      </c>
      <c r="M353" s="228">
        <v>2260</v>
      </c>
      <c r="N353" s="96">
        <v>43709</v>
      </c>
      <c r="O353" s="96">
        <v>44136</v>
      </c>
      <c r="P353" s="90" t="s">
        <v>381</v>
      </c>
      <c r="Q353" s="97" t="s">
        <v>79</v>
      </c>
    </row>
    <row r="354" spans="2:17" ht="63.75">
      <c r="B354" s="35">
        <f t="shared" si="53"/>
        <v>43</v>
      </c>
      <c r="C354" s="117" t="s">
        <v>357</v>
      </c>
      <c r="D354" s="147" t="s">
        <v>358</v>
      </c>
      <c r="E354" s="90" t="s">
        <v>355</v>
      </c>
      <c r="F354" s="90" t="s">
        <v>28</v>
      </c>
      <c r="G354" s="184">
        <v>796</v>
      </c>
      <c r="H354" s="90" t="s">
        <v>9</v>
      </c>
      <c r="I354" s="179">
        <v>1</v>
      </c>
      <c r="J354" s="94" t="s">
        <v>315</v>
      </c>
      <c r="K354" s="90" t="s">
        <v>61</v>
      </c>
      <c r="L354" s="90" t="s">
        <v>61</v>
      </c>
      <c r="M354" s="228">
        <v>818.84</v>
      </c>
      <c r="N354" s="96">
        <v>43709</v>
      </c>
      <c r="O354" s="96">
        <v>44136</v>
      </c>
      <c r="P354" s="90" t="s">
        <v>381</v>
      </c>
      <c r="Q354" s="97" t="s">
        <v>79</v>
      </c>
    </row>
    <row r="355" spans="2:17" ht="18.75">
      <c r="B355" s="254" t="s">
        <v>408</v>
      </c>
      <c r="C355" s="254"/>
      <c r="D355" s="254"/>
      <c r="E355" s="254"/>
      <c r="F355" s="254"/>
      <c r="G355" s="254"/>
      <c r="H355" s="254"/>
      <c r="I355" s="254"/>
      <c r="J355" s="254"/>
      <c r="K355" s="254"/>
      <c r="L355" s="254"/>
      <c r="M355" s="254"/>
      <c r="N355" s="254"/>
      <c r="O355" s="254"/>
      <c r="P355" s="254"/>
      <c r="Q355" s="254"/>
    </row>
    <row r="356" spans="2:17" ht="76.5">
      <c r="B356" s="35">
        <v>44</v>
      </c>
      <c r="C356" s="100">
        <v>43</v>
      </c>
      <c r="D356" s="118" t="s">
        <v>389</v>
      </c>
      <c r="E356" s="190" t="s">
        <v>782</v>
      </c>
      <c r="F356" s="190" t="s">
        <v>23</v>
      </c>
      <c r="G356" s="128">
        <v>238</v>
      </c>
      <c r="H356" s="181" t="s">
        <v>790</v>
      </c>
      <c r="I356" s="199">
        <v>6.29</v>
      </c>
      <c r="J356" s="190">
        <v>30219551</v>
      </c>
      <c r="K356" s="190" t="s">
        <v>464</v>
      </c>
      <c r="L356" s="303"/>
      <c r="M356" s="216">
        <v>82941.37</v>
      </c>
      <c r="N356" s="304">
        <v>43770</v>
      </c>
      <c r="O356" s="304">
        <v>44166</v>
      </c>
      <c r="P356" s="97" t="s">
        <v>381</v>
      </c>
      <c r="Q356" s="97" t="s">
        <v>79</v>
      </c>
    </row>
    <row r="357" spans="2:17" ht="38.25">
      <c r="B357" s="35">
        <f>B356+1</f>
        <v>45</v>
      </c>
      <c r="C357" s="323" t="s">
        <v>99</v>
      </c>
      <c r="D357" s="324" t="s">
        <v>99</v>
      </c>
      <c r="E357" s="325" t="s">
        <v>763</v>
      </c>
      <c r="F357" s="326" t="s">
        <v>23</v>
      </c>
      <c r="G357" s="327">
        <v>796</v>
      </c>
      <c r="H357" s="328" t="s">
        <v>9</v>
      </c>
      <c r="I357" s="328" t="s">
        <v>2</v>
      </c>
      <c r="J357" s="329" t="s">
        <v>54</v>
      </c>
      <c r="K357" s="330" t="s">
        <v>22</v>
      </c>
      <c r="L357" s="325" t="s">
        <v>313</v>
      </c>
      <c r="M357" s="328">
        <v>2572.0100000000002</v>
      </c>
      <c r="N357" s="331">
        <v>43770</v>
      </c>
      <c r="O357" s="331">
        <v>43862</v>
      </c>
      <c r="P357" s="325" t="s">
        <v>383</v>
      </c>
      <c r="Q357" s="332" t="s">
        <v>79</v>
      </c>
    </row>
    <row r="358" spans="2:17" ht="89.25">
      <c r="B358" s="35">
        <f t="shared" ref="B358:B359" si="56">B357+1</f>
        <v>46</v>
      </c>
      <c r="C358" s="333" t="s">
        <v>99</v>
      </c>
      <c r="D358" s="333" t="s">
        <v>99</v>
      </c>
      <c r="E358" s="334" t="s">
        <v>702</v>
      </c>
      <c r="F358" s="335" t="s">
        <v>796</v>
      </c>
      <c r="G358" s="336">
        <f>IF(H358="тн",168,IF(H358="шт",796,IF(H358="кг",166,IF(H358="м2",55,IF(H358="м3",113,IF(H358="п.м.",18,IF(H358="секц",840,IF(H358="компл",839,0))))))))</f>
        <v>796</v>
      </c>
      <c r="H358" s="337" t="s">
        <v>9</v>
      </c>
      <c r="I358" s="337" t="s">
        <v>2</v>
      </c>
      <c r="J358" s="338" t="s">
        <v>54</v>
      </c>
      <c r="K358" s="339" t="s">
        <v>22</v>
      </c>
      <c r="L358" s="325"/>
      <c r="M358" s="340">
        <v>3498.9</v>
      </c>
      <c r="N358" s="341" t="s">
        <v>632</v>
      </c>
      <c r="O358" s="341" t="s">
        <v>97</v>
      </c>
      <c r="P358" s="334" t="s">
        <v>383</v>
      </c>
      <c r="Q358" s="342" t="s">
        <v>79</v>
      </c>
    </row>
    <row r="359" spans="2:17" ht="38.25">
      <c r="B359" s="35">
        <f t="shared" si="56"/>
        <v>47</v>
      </c>
      <c r="C359" s="61" t="s">
        <v>93</v>
      </c>
      <c r="D359" s="61" t="s">
        <v>388</v>
      </c>
      <c r="E359" s="70" t="s">
        <v>397</v>
      </c>
      <c r="F359" s="70" t="s">
        <v>244</v>
      </c>
      <c r="G359" s="34">
        <v>356</v>
      </c>
      <c r="H359" s="70" t="s">
        <v>55</v>
      </c>
      <c r="I359" s="69" t="s">
        <v>7</v>
      </c>
      <c r="J359" s="67" t="s">
        <v>54</v>
      </c>
      <c r="K359" s="70" t="s">
        <v>22</v>
      </c>
      <c r="L359" s="70" t="s">
        <v>22</v>
      </c>
      <c r="M359" s="69">
        <v>770</v>
      </c>
      <c r="N359" s="83">
        <v>43800</v>
      </c>
      <c r="O359" s="83" t="s">
        <v>213</v>
      </c>
      <c r="P359" s="70" t="s">
        <v>383</v>
      </c>
      <c r="Q359" s="36" t="s">
        <v>79</v>
      </c>
    </row>
    <row r="360" spans="2:17" ht="51">
      <c r="B360" s="76">
        <f>B359+1</f>
        <v>48</v>
      </c>
      <c r="C360" s="61" t="s">
        <v>92</v>
      </c>
      <c r="D360" s="62" t="s">
        <v>388</v>
      </c>
      <c r="E360" s="70" t="s">
        <v>245</v>
      </c>
      <c r="F360" s="49" t="s">
        <v>6</v>
      </c>
      <c r="G360" s="34">
        <v>168</v>
      </c>
      <c r="H360" s="70" t="s">
        <v>1</v>
      </c>
      <c r="I360" s="69" t="s">
        <v>7</v>
      </c>
      <c r="J360" s="67" t="s">
        <v>54</v>
      </c>
      <c r="K360" s="70" t="s">
        <v>22</v>
      </c>
      <c r="L360" s="70" t="s">
        <v>22</v>
      </c>
      <c r="M360" s="48">
        <v>770</v>
      </c>
      <c r="N360" s="83">
        <v>43800</v>
      </c>
      <c r="O360" s="83" t="s">
        <v>213</v>
      </c>
      <c r="P360" s="70" t="s">
        <v>383</v>
      </c>
      <c r="Q360" s="32" t="s">
        <v>79</v>
      </c>
    </row>
    <row r="361" spans="2:17" ht="89.25">
      <c r="B361" s="76">
        <f t="shared" ref="B361:B380" si="57">B360+1</f>
        <v>49</v>
      </c>
      <c r="C361" s="61" t="s">
        <v>92</v>
      </c>
      <c r="D361" s="62" t="s">
        <v>388</v>
      </c>
      <c r="E361" s="58" t="s">
        <v>246</v>
      </c>
      <c r="F361" s="49" t="s">
        <v>6</v>
      </c>
      <c r="G361" s="34">
        <v>168</v>
      </c>
      <c r="H361" s="70" t="s">
        <v>1</v>
      </c>
      <c r="I361" s="69">
        <v>41</v>
      </c>
      <c r="J361" s="67" t="s">
        <v>4</v>
      </c>
      <c r="K361" s="70" t="s">
        <v>250</v>
      </c>
      <c r="L361" s="70" t="s">
        <v>250</v>
      </c>
      <c r="M361" s="48">
        <v>968</v>
      </c>
      <c r="N361" s="83">
        <v>43800</v>
      </c>
      <c r="O361" s="83" t="s">
        <v>213</v>
      </c>
      <c r="P361" s="70" t="s">
        <v>383</v>
      </c>
      <c r="Q361" s="32" t="s">
        <v>79</v>
      </c>
    </row>
    <row r="362" spans="2:17" ht="76.5">
      <c r="B362" s="76">
        <f t="shared" si="57"/>
        <v>50</v>
      </c>
      <c r="C362" s="61" t="s">
        <v>92</v>
      </c>
      <c r="D362" s="62" t="s">
        <v>388</v>
      </c>
      <c r="E362" s="58" t="s">
        <v>247</v>
      </c>
      <c r="F362" s="49" t="s">
        <v>6</v>
      </c>
      <c r="G362" s="34">
        <v>168</v>
      </c>
      <c r="H362" s="70" t="s">
        <v>1</v>
      </c>
      <c r="I362" s="69">
        <v>38</v>
      </c>
      <c r="J362" s="67" t="s">
        <v>4</v>
      </c>
      <c r="K362" s="70" t="s">
        <v>251</v>
      </c>
      <c r="L362" s="70" t="s">
        <v>251</v>
      </c>
      <c r="M362" s="48">
        <v>528</v>
      </c>
      <c r="N362" s="83">
        <v>43800</v>
      </c>
      <c r="O362" s="83" t="s">
        <v>213</v>
      </c>
      <c r="P362" s="70" t="s">
        <v>383</v>
      </c>
      <c r="Q362" s="32" t="s">
        <v>79</v>
      </c>
    </row>
    <row r="363" spans="2:17" ht="76.5">
      <c r="B363" s="76">
        <f t="shared" si="57"/>
        <v>51</v>
      </c>
      <c r="C363" s="50" t="s">
        <v>326</v>
      </c>
      <c r="D363" s="63" t="s">
        <v>326</v>
      </c>
      <c r="E363" s="40" t="s">
        <v>267</v>
      </c>
      <c r="F363" s="80" t="s">
        <v>183</v>
      </c>
      <c r="G363" s="41">
        <v>796</v>
      </c>
      <c r="H363" s="41" t="s">
        <v>9</v>
      </c>
      <c r="I363" s="38">
        <v>9</v>
      </c>
      <c r="J363" s="67" t="s">
        <v>27</v>
      </c>
      <c r="K363" s="70" t="s">
        <v>45</v>
      </c>
      <c r="L363" s="70" t="s">
        <v>138</v>
      </c>
      <c r="M363" s="48">
        <v>37584.29</v>
      </c>
      <c r="N363" s="83">
        <v>43800</v>
      </c>
      <c r="O363" s="83" t="s">
        <v>212</v>
      </c>
      <c r="P363" s="70" t="s">
        <v>381</v>
      </c>
      <c r="Q363" s="40" t="s">
        <v>79</v>
      </c>
    </row>
    <row r="364" spans="2:17" ht="89.25">
      <c r="B364" s="76">
        <f t="shared" si="57"/>
        <v>52</v>
      </c>
      <c r="C364" s="50" t="s">
        <v>326</v>
      </c>
      <c r="D364" s="63" t="s">
        <v>326</v>
      </c>
      <c r="E364" s="40" t="s">
        <v>268</v>
      </c>
      <c r="F364" s="80" t="s">
        <v>184</v>
      </c>
      <c r="G364" s="41">
        <v>796</v>
      </c>
      <c r="H364" s="41" t="s">
        <v>9</v>
      </c>
      <c r="I364" s="38">
        <v>10</v>
      </c>
      <c r="J364" s="67" t="s">
        <v>27</v>
      </c>
      <c r="K364" s="70" t="s">
        <v>45</v>
      </c>
      <c r="L364" s="70" t="s">
        <v>45</v>
      </c>
      <c r="M364" s="48">
        <v>64343.08</v>
      </c>
      <c r="N364" s="83">
        <v>43800</v>
      </c>
      <c r="O364" s="83" t="s">
        <v>212</v>
      </c>
      <c r="P364" s="70" t="s">
        <v>381</v>
      </c>
      <c r="Q364" s="40" t="s">
        <v>79</v>
      </c>
    </row>
    <row r="365" spans="2:17" ht="63.75">
      <c r="B365" s="76">
        <f t="shared" si="57"/>
        <v>53</v>
      </c>
      <c r="C365" s="65" t="s">
        <v>145</v>
      </c>
      <c r="D365" s="78" t="s">
        <v>146</v>
      </c>
      <c r="E365" s="79" t="s">
        <v>368</v>
      </c>
      <c r="F365" s="79" t="s">
        <v>23</v>
      </c>
      <c r="G365" s="77">
        <v>796</v>
      </c>
      <c r="H365" s="41" t="s">
        <v>9</v>
      </c>
      <c r="I365" s="69">
        <v>3</v>
      </c>
      <c r="J365" s="67" t="s">
        <v>27</v>
      </c>
      <c r="K365" s="42" t="s">
        <v>45</v>
      </c>
      <c r="L365" s="42" t="s">
        <v>45</v>
      </c>
      <c r="M365" s="48">
        <v>21945</v>
      </c>
      <c r="N365" s="83">
        <v>43800</v>
      </c>
      <c r="O365" s="83" t="s">
        <v>212</v>
      </c>
      <c r="P365" s="70" t="s">
        <v>381</v>
      </c>
      <c r="Q365" s="40" t="s">
        <v>79</v>
      </c>
    </row>
    <row r="366" spans="2:17" ht="63.75">
      <c r="B366" s="76">
        <f t="shared" si="57"/>
        <v>54</v>
      </c>
      <c r="C366" s="65" t="s">
        <v>145</v>
      </c>
      <c r="D366" s="78" t="s">
        <v>146</v>
      </c>
      <c r="E366" s="79" t="s">
        <v>369</v>
      </c>
      <c r="F366" s="79" t="s">
        <v>23</v>
      </c>
      <c r="G366" s="77">
        <v>796</v>
      </c>
      <c r="H366" s="41" t="s">
        <v>9</v>
      </c>
      <c r="I366" s="69">
        <v>2</v>
      </c>
      <c r="J366" s="67" t="s">
        <v>27</v>
      </c>
      <c r="K366" s="42" t="s">
        <v>45</v>
      </c>
      <c r="L366" s="42" t="s">
        <v>45</v>
      </c>
      <c r="M366" s="48">
        <v>3374</v>
      </c>
      <c r="N366" s="83">
        <v>43800</v>
      </c>
      <c r="O366" s="83" t="s">
        <v>212</v>
      </c>
      <c r="P366" s="70" t="s">
        <v>381</v>
      </c>
      <c r="Q366" s="40" t="s">
        <v>79</v>
      </c>
    </row>
    <row r="367" spans="2:17" ht="63.75">
      <c r="B367" s="76">
        <f t="shared" si="57"/>
        <v>55</v>
      </c>
      <c r="C367" s="61" t="s">
        <v>106</v>
      </c>
      <c r="D367" s="62" t="s">
        <v>401</v>
      </c>
      <c r="E367" s="70" t="s">
        <v>221</v>
      </c>
      <c r="F367" s="66" t="s">
        <v>23</v>
      </c>
      <c r="G367" s="35">
        <v>18</v>
      </c>
      <c r="H367" s="41" t="s">
        <v>72</v>
      </c>
      <c r="I367" s="38">
        <v>1500</v>
      </c>
      <c r="J367" s="67" t="s">
        <v>27</v>
      </c>
      <c r="K367" s="70" t="s">
        <v>45</v>
      </c>
      <c r="L367" s="70" t="s">
        <v>45</v>
      </c>
      <c r="M367" s="82">
        <v>23000</v>
      </c>
      <c r="N367" s="83">
        <v>43800</v>
      </c>
      <c r="O367" s="83" t="s">
        <v>213</v>
      </c>
      <c r="P367" s="70" t="s">
        <v>381</v>
      </c>
      <c r="Q367" s="32" t="s">
        <v>79</v>
      </c>
    </row>
    <row r="368" spans="2:17" ht="51">
      <c r="B368" s="76">
        <f t="shared" si="57"/>
        <v>56</v>
      </c>
      <c r="C368" s="61" t="s">
        <v>107</v>
      </c>
      <c r="D368" s="62" t="s">
        <v>358</v>
      </c>
      <c r="E368" s="41" t="s">
        <v>222</v>
      </c>
      <c r="F368" s="70" t="s">
        <v>23</v>
      </c>
      <c r="G368" s="35">
        <v>796</v>
      </c>
      <c r="H368" s="41" t="s">
        <v>9</v>
      </c>
      <c r="I368" s="38" t="s">
        <v>2</v>
      </c>
      <c r="J368" s="81" t="s">
        <v>27</v>
      </c>
      <c r="K368" s="70" t="s">
        <v>45</v>
      </c>
      <c r="L368" s="70" t="s">
        <v>45</v>
      </c>
      <c r="M368" s="82">
        <v>23000</v>
      </c>
      <c r="N368" s="83">
        <v>43800</v>
      </c>
      <c r="O368" s="83" t="s">
        <v>213</v>
      </c>
      <c r="P368" s="70" t="s">
        <v>381</v>
      </c>
      <c r="Q368" s="32" t="s">
        <v>79</v>
      </c>
    </row>
    <row r="369" spans="2:17" ht="76.5">
      <c r="B369" s="76">
        <f t="shared" si="57"/>
        <v>57</v>
      </c>
      <c r="C369" s="61" t="s">
        <v>108</v>
      </c>
      <c r="D369" s="61" t="s">
        <v>402</v>
      </c>
      <c r="E369" s="41" t="s">
        <v>227</v>
      </c>
      <c r="F369" s="70" t="s">
        <v>23</v>
      </c>
      <c r="G369" s="32">
        <v>796</v>
      </c>
      <c r="H369" s="41" t="s">
        <v>9</v>
      </c>
      <c r="I369" s="38" t="s">
        <v>2</v>
      </c>
      <c r="J369" s="67" t="s">
        <v>27</v>
      </c>
      <c r="K369" s="70" t="s">
        <v>45</v>
      </c>
      <c r="L369" s="70" t="s">
        <v>45</v>
      </c>
      <c r="M369" s="69">
        <v>6106.6</v>
      </c>
      <c r="N369" s="83">
        <v>43800</v>
      </c>
      <c r="O369" s="83" t="s">
        <v>213</v>
      </c>
      <c r="P369" s="70" t="s">
        <v>381</v>
      </c>
      <c r="Q369" s="32" t="s">
        <v>79</v>
      </c>
    </row>
    <row r="370" spans="2:17" s="2" customFormat="1" ht="51">
      <c r="B370" s="76">
        <f t="shared" si="57"/>
        <v>58</v>
      </c>
      <c r="C370" s="61" t="s">
        <v>108</v>
      </c>
      <c r="D370" s="61" t="s">
        <v>402</v>
      </c>
      <c r="E370" s="57" t="s">
        <v>223</v>
      </c>
      <c r="F370" s="70" t="s">
        <v>23</v>
      </c>
      <c r="G370" s="32">
        <v>796</v>
      </c>
      <c r="H370" s="41" t="s">
        <v>9</v>
      </c>
      <c r="I370" s="38" t="s">
        <v>2</v>
      </c>
      <c r="J370" s="67" t="s">
        <v>27</v>
      </c>
      <c r="K370" s="70" t="s">
        <v>45</v>
      </c>
      <c r="L370" s="70" t="s">
        <v>45</v>
      </c>
      <c r="M370" s="38">
        <v>500</v>
      </c>
      <c r="N370" s="84">
        <v>43800</v>
      </c>
      <c r="O370" s="84" t="s">
        <v>213</v>
      </c>
      <c r="P370" s="68" t="s">
        <v>381</v>
      </c>
      <c r="Q370" s="56" t="s">
        <v>79</v>
      </c>
    </row>
    <row r="371" spans="2:17" ht="63.75">
      <c r="B371" s="76">
        <f t="shared" si="57"/>
        <v>59</v>
      </c>
      <c r="C371" s="61" t="s">
        <v>328</v>
      </c>
      <c r="D371" s="61" t="s">
        <v>197</v>
      </c>
      <c r="E371" s="70" t="s">
        <v>220</v>
      </c>
      <c r="F371" s="70" t="s">
        <v>23</v>
      </c>
      <c r="G371" s="32">
        <v>796</v>
      </c>
      <c r="H371" s="41" t="s">
        <v>9</v>
      </c>
      <c r="I371" s="38">
        <v>6</v>
      </c>
      <c r="J371" s="67" t="s">
        <v>27</v>
      </c>
      <c r="K371" s="70" t="s">
        <v>45</v>
      </c>
      <c r="L371" s="70" t="s">
        <v>45</v>
      </c>
      <c r="M371" s="48">
        <v>98655.25</v>
      </c>
      <c r="N371" s="83">
        <v>43800</v>
      </c>
      <c r="O371" s="83" t="s">
        <v>213</v>
      </c>
      <c r="P371" s="68" t="s">
        <v>381</v>
      </c>
      <c r="Q371" s="32" t="s">
        <v>79</v>
      </c>
    </row>
    <row r="372" spans="2:17" ht="63.75">
      <c r="B372" s="76">
        <f t="shared" si="57"/>
        <v>60</v>
      </c>
      <c r="C372" s="61">
        <v>43</v>
      </c>
      <c r="D372" s="62" t="s">
        <v>389</v>
      </c>
      <c r="E372" s="70" t="s">
        <v>352</v>
      </c>
      <c r="F372" s="70" t="s">
        <v>28</v>
      </c>
      <c r="G372" s="35">
        <v>796</v>
      </c>
      <c r="H372" s="70" t="s">
        <v>9</v>
      </c>
      <c r="I372" s="38">
        <v>1</v>
      </c>
      <c r="J372" s="67" t="s">
        <v>3</v>
      </c>
      <c r="K372" s="70" t="s">
        <v>46</v>
      </c>
      <c r="L372" s="70" t="s">
        <v>61</v>
      </c>
      <c r="M372" s="48">
        <v>6331.79</v>
      </c>
      <c r="N372" s="83">
        <v>43800</v>
      </c>
      <c r="O372" s="83" t="s">
        <v>353</v>
      </c>
      <c r="P372" s="70" t="s">
        <v>381</v>
      </c>
      <c r="Q372" s="32" t="s">
        <v>79</v>
      </c>
    </row>
    <row r="373" spans="2:17" ht="63.75">
      <c r="B373" s="76">
        <f>B372+1</f>
        <v>61</v>
      </c>
      <c r="C373" s="61">
        <v>43</v>
      </c>
      <c r="D373" s="61" t="s">
        <v>389</v>
      </c>
      <c r="E373" s="55" t="s">
        <v>403</v>
      </c>
      <c r="F373" s="70" t="s">
        <v>28</v>
      </c>
      <c r="G373" s="32">
        <v>796</v>
      </c>
      <c r="H373" s="70" t="s">
        <v>9</v>
      </c>
      <c r="I373" s="38">
        <v>1</v>
      </c>
      <c r="J373" s="67" t="s">
        <v>3</v>
      </c>
      <c r="K373" s="70" t="s">
        <v>360</v>
      </c>
      <c r="L373" s="70" t="s">
        <v>360</v>
      </c>
      <c r="M373" s="69">
        <v>5655.44</v>
      </c>
      <c r="N373" s="84">
        <v>43800</v>
      </c>
      <c r="O373" s="83" t="s">
        <v>356</v>
      </c>
      <c r="P373" s="70" t="s">
        <v>381</v>
      </c>
      <c r="Q373" s="32" t="s">
        <v>79</v>
      </c>
    </row>
    <row r="374" spans="2:17" ht="51">
      <c r="B374" s="76">
        <f t="shared" si="57"/>
        <v>62</v>
      </c>
      <c r="C374" s="61" t="s">
        <v>357</v>
      </c>
      <c r="D374" s="61" t="s">
        <v>358</v>
      </c>
      <c r="E374" s="70" t="s">
        <v>361</v>
      </c>
      <c r="F374" s="70" t="s">
        <v>28</v>
      </c>
      <c r="G374" s="32">
        <v>796</v>
      </c>
      <c r="H374" s="70" t="s">
        <v>9</v>
      </c>
      <c r="I374" s="38">
        <v>1</v>
      </c>
      <c r="J374" s="67" t="s">
        <v>24</v>
      </c>
      <c r="K374" s="70" t="s">
        <v>49</v>
      </c>
      <c r="L374" s="70" t="s">
        <v>49</v>
      </c>
      <c r="M374" s="69">
        <v>1552.61</v>
      </c>
      <c r="N374" s="84">
        <v>43800</v>
      </c>
      <c r="O374" s="83" t="s">
        <v>353</v>
      </c>
      <c r="P374" s="70" t="s">
        <v>381</v>
      </c>
      <c r="Q374" s="32" t="s">
        <v>79</v>
      </c>
    </row>
    <row r="375" spans="2:17" ht="51">
      <c r="B375" s="76">
        <f t="shared" si="57"/>
        <v>63</v>
      </c>
      <c r="C375" s="61" t="s">
        <v>357</v>
      </c>
      <c r="D375" s="61" t="s">
        <v>358</v>
      </c>
      <c r="E375" s="70" t="s">
        <v>362</v>
      </c>
      <c r="F375" s="70" t="s">
        <v>28</v>
      </c>
      <c r="G375" s="32">
        <v>796</v>
      </c>
      <c r="H375" s="70" t="s">
        <v>9</v>
      </c>
      <c r="I375" s="38">
        <v>1</v>
      </c>
      <c r="J375" s="67" t="s">
        <v>24</v>
      </c>
      <c r="K375" s="70" t="s">
        <v>49</v>
      </c>
      <c r="L375" s="70" t="s">
        <v>49</v>
      </c>
      <c r="M375" s="69">
        <v>1315.76</v>
      </c>
      <c r="N375" s="84">
        <v>43800</v>
      </c>
      <c r="O375" s="83" t="s">
        <v>353</v>
      </c>
      <c r="P375" s="70" t="s">
        <v>381</v>
      </c>
      <c r="Q375" s="32" t="s">
        <v>79</v>
      </c>
    </row>
    <row r="376" spans="2:17" ht="76.5">
      <c r="B376" s="76">
        <f t="shared" si="57"/>
        <v>64</v>
      </c>
      <c r="C376" s="61" t="s">
        <v>108</v>
      </c>
      <c r="D376" s="61" t="s">
        <v>390</v>
      </c>
      <c r="E376" s="70" t="s">
        <v>359</v>
      </c>
      <c r="F376" s="70" t="s">
        <v>23</v>
      </c>
      <c r="G376" s="32">
        <v>796</v>
      </c>
      <c r="H376" s="41" t="s">
        <v>9</v>
      </c>
      <c r="I376" s="38">
        <v>1</v>
      </c>
      <c r="J376" s="67" t="s">
        <v>315</v>
      </c>
      <c r="K376" s="70" t="s">
        <v>61</v>
      </c>
      <c r="L376" s="70" t="s">
        <v>61</v>
      </c>
      <c r="M376" s="38">
        <v>1130</v>
      </c>
      <c r="N376" s="83">
        <v>43800</v>
      </c>
      <c r="O376" s="83" t="s">
        <v>353</v>
      </c>
      <c r="P376" s="70" t="s">
        <v>381</v>
      </c>
      <c r="Q376" s="32" t="s">
        <v>79</v>
      </c>
    </row>
    <row r="377" spans="2:17" ht="51">
      <c r="B377" s="76">
        <f t="shared" si="57"/>
        <v>65</v>
      </c>
      <c r="C377" s="61" t="s">
        <v>108</v>
      </c>
      <c r="D377" s="61" t="s">
        <v>401</v>
      </c>
      <c r="E377" s="70" t="s">
        <v>363</v>
      </c>
      <c r="F377" s="70" t="s">
        <v>226</v>
      </c>
      <c r="G377" s="32">
        <v>18</v>
      </c>
      <c r="H377" s="70" t="s">
        <v>72</v>
      </c>
      <c r="I377" s="38">
        <v>300</v>
      </c>
      <c r="J377" s="33">
        <v>30127912</v>
      </c>
      <c r="K377" s="70" t="s">
        <v>177</v>
      </c>
      <c r="L377" s="70" t="s">
        <v>177</v>
      </c>
      <c r="M377" s="38">
        <v>1723.68</v>
      </c>
      <c r="N377" s="83">
        <v>43800</v>
      </c>
      <c r="O377" s="83" t="s">
        <v>353</v>
      </c>
      <c r="P377" s="70" t="s">
        <v>381</v>
      </c>
      <c r="Q377" s="32" t="s">
        <v>79</v>
      </c>
    </row>
    <row r="378" spans="2:17" ht="63.75">
      <c r="B378" s="76">
        <f t="shared" si="57"/>
        <v>66</v>
      </c>
      <c r="C378" s="61" t="s">
        <v>111</v>
      </c>
      <c r="D378" s="61" t="s">
        <v>393</v>
      </c>
      <c r="E378" s="70" t="s">
        <v>225</v>
      </c>
      <c r="F378" s="70" t="s">
        <v>23</v>
      </c>
      <c r="G378" s="32">
        <v>796</v>
      </c>
      <c r="H378" s="32" t="s">
        <v>9</v>
      </c>
      <c r="I378" s="69">
        <v>20</v>
      </c>
      <c r="J378" s="67" t="s">
        <v>27</v>
      </c>
      <c r="K378" s="70" t="s">
        <v>153</v>
      </c>
      <c r="L378" s="70" t="s">
        <v>153</v>
      </c>
      <c r="M378" s="69">
        <v>33745.699999999997</v>
      </c>
      <c r="N378" s="83">
        <v>43800</v>
      </c>
      <c r="O378" s="83" t="s">
        <v>213</v>
      </c>
      <c r="P378" s="70" t="s">
        <v>381</v>
      </c>
      <c r="Q378" s="32" t="s">
        <v>79</v>
      </c>
    </row>
    <row r="379" spans="2:17" ht="63.75">
      <c r="B379" s="76">
        <f t="shared" si="57"/>
        <v>67</v>
      </c>
      <c r="C379" s="64" t="s">
        <v>395</v>
      </c>
      <c r="D379" s="61" t="s">
        <v>394</v>
      </c>
      <c r="E379" s="70" t="s">
        <v>224</v>
      </c>
      <c r="F379" s="70" t="s">
        <v>23</v>
      </c>
      <c r="G379" s="32">
        <v>796</v>
      </c>
      <c r="H379" s="32" t="s">
        <v>9</v>
      </c>
      <c r="I379" s="69">
        <v>27</v>
      </c>
      <c r="J379" s="67" t="s">
        <v>27</v>
      </c>
      <c r="K379" s="70" t="s">
        <v>153</v>
      </c>
      <c r="L379" s="70" t="s">
        <v>153</v>
      </c>
      <c r="M379" s="69">
        <v>40000</v>
      </c>
      <c r="N379" s="83">
        <v>43800</v>
      </c>
      <c r="O379" s="83" t="s">
        <v>213</v>
      </c>
      <c r="P379" s="70" t="s">
        <v>381</v>
      </c>
      <c r="Q379" s="32" t="s">
        <v>79</v>
      </c>
    </row>
    <row r="380" spans="2:17" ht="38.25">
      <c r="B380" s="76">
        <f t="shared" si="57"/>
        <v>68</v>
      </c>
      <c r="C380" s="50" t="s">
        <v>130</v>
      </c>
      <c r="D380" s="50" t="s">
        <v>130</v>
      </c>
      <c r="E380" s="70" t="s">
        <v>307</v>
      </c>
      <c r="F380" s="45" t="s">
        <v>23</v>
      </c>
      <c r="G380" s="77">
        <v>796</v>
      </c>
      <c r="H380" s="69" t="s">
        <v>9</v>
      </c>
      <c r="I380" s="41" t="s">
        <v>2</v>
      </c>
      <c r="J380" s="67" t="s">
        <v>54</v>
      </c>
      <c r="K380" s="42" t="s">
        <v>22</v>
      </c>
      <c r="L380" s="70" t="s">
        <v>45</v>
      </c>
      <c r="M380" s="69">
        <v>700</v>
      </c>
      <c r="N380" s="83">
        <v>43800</v>
      </c>
      <c r="O380" s="83" t="s">
        <v>213</v>
      </c>
      <c r="P380" s="70" t="s">
        <v>383</v>
      </c>
      <c r="Q380" s="40" t="s">
        <v>79</v>
      </c>
    </row>
    <row r="381" spans="2:17">
      <c r="M381" s="27">
        <f>SUM(M311:M336)+SUM(M338:M354)+SUM(M356:M380)</f>
        <v>572786.91999999993</v>
      </c>
    </row>
  </sheetData>
  <mergeCells count="42">
    <mergeCell ref="B3:Q3"/>
    <mergeCell ref="B4:Q4"/>
    <mergeCell ref="F8:Q8"/>
    <mergeCell ref="N1:Q2"/>
    <mergeCell ref="F12:Q12"/>
    <mergeCell ref="B5:Q5"/>
    <mergeCell ref="B6:E6"/>
    <mergeCell ref="B10:E10"/>
    <mergeCell ref="B12:E12"/>
    <mergeCell ref="B9:E9"/>
    <mergeCell ref="F10:Q10"/>
    <mergeCell ref="F9:Q9"/>
    <mergeCell ref="F11:Q11"/>
    <mergeCell ref="F6:Q6"/>
    <mergeCell ref="F7:Q7"/>
    <mergeCell ref="B7:E7"/>
    <mergeCell ref="B8:E8"/>
    <mergeCell ref="B19:Q19"/>
    <mergeCell ref="H16:H17"/>
    <mergeCell ref="C14:C17"/>
    <mergeCell ref="B14:B17"/>
    <mergeCell ref="I15:I17"/>
    <mergeCell ref="D14:D17"/>
    <mergeCell ref="F15:F17"/>
    <mergeCell ref="Q14:Q16"/>
    <mergeCell ref="K16:K17"/>
    <mergeCell ref="N15:O15"/>
    <mergeCell ref="G15:H15"/>
    <mergeCell ref="B355:Q355"/>
    <mergeCell ref="E15:E17"/>
    <mergeCell ref="P14:P17"/>
    <mergeCell ref="B11:E11"/>
    <mergeCell ref="M15:M17"/>
    <mergeCell ref="J15:K15"/>
    <mergeCell ref="E14:O14"/>
    <mergeCell ref="G16:G17"/>
    <mergeCell ref="J16:J17"/>
    <mergeCell ref="B150:Q150"/>
    <mergeCell ref="B310:Q310"/>
    <mergeCell ref="B223:Q223"/>
    <mergeCell ref="B249:Q249"/>
    <mergeCell ref="B337:Q337"/>
  </mergeCells>
  <phoneticPr fontId="2" type="noConversion"/>
  <hyperlinks>
    <hyperlink ref="F9" r:id="rId1"/>
  </hyperlinks>
  <pageMargins left="0.23622047244094491" right="0.23622047244094491" top="0.74803149606299213" bottom="0.74803149606299213" header="0.31496062992125984" footer="0.31496062992125984"/>
  <pageSetup paperSize="9" scale="71" fitToHeight="0" orientation="landscape" r:id="rId2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2018</vt:lpstr>
      <vt:lpstr>'ГКПЗ 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Оксана Мироненко</cp:lastModifiedBy>
  <cp:lastPrinted>2019-01-15T02:55:53Z</cp:lastPrinted>
  <dcterms:created xsi:type="dcterms:W3CDTF">2012-03-25T21:51:52Z</dcterms:created>
  <dcterms:modified xsi:type="dcterms:W3CDTF">2019-11-21T23:36:30Z</dcterms:modified>
</cp:coreProperties>
</file>