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5180" windowHeight="11760" tabRatio="602"/>
  </bookViews>
  <sheets>
    <sheet name="ГКПЗ 2018" sheetId="1" r:id="rId1"/>
  </sheets>
  <definedNames>
    <definedName name="_xlnm._FilterDatabase" localSheetId="0" hidden="1">'ГКПЗ 2018'!$A$12:$O$206</definedName>
    <definedName name="_xlnm.Print_Titles" localSheetId="0">'ГКПЗ 2018'!$12:$16</definedName>
  </definedNames>
  <calcPr calcId="125725" refMode="R1C1"/>
</workbook>
</file>

<file path=xl/calcChain.xml><?xml version="1.0" encoding="utf-8"?>
<calcChain xmlns="http://schemas.openxmlformats.org/spreadsheetml/2006/main">
  <c r="A140" i="1"/>
  <c r="A141" s="1"/>
  <c r="A142" s="1"/>
  <c r="F140"/>
  <c r="F139"/>
  <c r="F170"/>
  <c r="F152"/>
  <c r="F137"/>
  <c r="F136"/>
  <c r="F135"/>
  <c r="F279"/>
  <c r="F134"/>
  <c r="F133"/>
  <c r="F127"/>
  <c r="K289"/>
  <c r="F278"/>
  <c r="F277"/>
  <c r="F275"/>
  <c r="F124" l="1"/>
  <c r="F123"/>
  <c r="F122"/>
  <c r="F148"/>
  <c r="F110" l="1"/>
  <c r="F112"/>
  <c r="F111"/>
  <c r="F107"/>
  <c r="F103"/>
  <c r="F102"/>
  <c r="F117" l="1"/>
  <c r="F116"/>
  <c r="F115"/>
  <c r="F269"/>
  <c r="F261"/>
  <c r="F113"/>
  <c r="H118"/>
  <c r="F118"/>
  <c r="F265"/>
  <c r="F264"/>
  <c r="F99"/>
  <c r="F98"/>
  <c r="F97"/>
  <c r="F96"/>
  <c r="F92" l="1"/>
  <c r="F91"/>
  <c r="F263"/>
  <c r="F90"/>
  <c r="F89"/>
  <c r="F243"/>
  <c r="F242"/>
  <c r="F94" l="1"/>
  <c r="F88"/>
  <c r="F87"/>
  <c r="F86"/>
  <c r="F95" l="1"/>
  <c r="F258"/>
  <c r="F239"/>
  <c r="F85" l="1"/>
  <c r="F84"/>
  <c r="F256"/>
  <c r="F81"/>
  <c r="F80"/>
  <c r="F79"/>
  <c r="F65" l="1"/>
  <c r="F236" l="1"/>
  <c r="F235"/>
  <c r="F234"/>
  <c r="F233"/>
  <c r="F232"/>
  <c r="F231"/>
  <c r="F230"/>
  <c r="F229"/>
  <c r="F228"/>
  <c r="F227"/>
  <c r="F226"/>
  <c r="F274"/>
  <c r="A218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F60"/>
  <c r="F255"/>
  <c r="F254"/>
  <c r="F253"/>
  <c r="F64"/>
  <c r="A263" l="1"/>
  <c r="A264" s="1"/>
  <c r="F59"/>
  <c r="F58"/>
  <c r="F147"/>
  <c r="F57"/>
  <c r="F146"/>
  <c r="F66"/>
  <c r="F49"/>
  <c r="F48"/>
  <c r="F47"/>
  <c r="F46"/>
  <c r="F45"/>
  <c r="F44"/>
  <c r="F43"/>
  <c r="F56" l="1"/>
  <c r="F54" l="1"/>
  <c r="F247" l="1"/>
  <c r="F51"/>
  <c r="F50" l="1"/>
  <c r="F77"/>
  <c r="F76"/>
  <c r="F75"/>
  <c r="K207" l="1"/>
  <c r="A19"/>
  <c r="A20" s="1"/>
  <c r="A21" s="1"/>
  <c r="A22" s="1"/>
  <c r="A23" s="1"/>
  <c r="A24" s="1"/>
  <c r="F63" l="1"/>
  <c r="F272"/>
  <c r="F73"/>
  <c r="F281"/>
  <c r="F35" l="1"/>
  <c r="F168" l="1"/>
  <c r="F257"/>
  <c r="F252"/>
  <c r="F104" l="1"/>
  <c r="F266"/>
  <c r="F71" l="1"/>
  <c r="F83"/>
  <c r="F121" l="1"/>
  <c r="F217"/>
  <c r="F244" l="1"/>
  <c r="F241"/>
  <c r="F240"/>
  <c r="F27" l="1"/>
  <c r="F22"/>
  <c r="F23"/>
  <c r="F26"/>
  <c r="F25"/>
  <c r="F24"/>
  <c r="F18" l="1"/>
  <c r="F34"/>
  <c r="F31"/>
  <c r="F21"/>
  <c r="F32"/>
  <c r="F78"/>
  <c r="F246" l="1"/>
  <c r="F249"/>
  <c r="F184" l="1"/>
  <c r="F109"/>
  <c r="F183"/>
  <c r="F206" l="1"/>
  <c r="F204"/>
  <c r="F203"/>
  <c r="F205"/>
  <c r="F70" l="1"/>
  <c r="F144" l="1"/>
  <c r="F259" l="1"/>
  <c r="F155" l="1"/>
  <c r="F153"/>
  <c r="F154"/>
  <c r="F245" l="1"/>
  <c r="F251" l="1"/>
  <c r="F171" l="1"/>
  <c r="F191" l="1"/>
  <c r="F194"/>
  <c r="F167" l="1"/>
  <c r="F158" l="1"/>
  <c r="F157"/>
  <c r="F161"/>
  <c r="F163"/>
  <c r="F156"/>
  <c r="F162"/>
  <c r="F160"/>
  <c r="F164"/>
  <c r="F187" l="1"/>
  <c r="F192"/>
  <c r="F193"/>
  <c r="F141"/>
  <c r="F260" l="1"/>
  <c r="F276" l="1"/>
  <c r="F20" l="1"/>
  <c r="F142"/>
  <c r="F237" l="1"/>
  <c r="F238"/>
  <c r="F248"/>
  <c r="F273"/>
  <c r="F250"/>
  <c r="F280"/>
  <c r="F106" l="1"/>
  <c r="F166" l="1"/>
  <c r="F69" l="1"/>
  <c r="F37" l="1"/>
  <c r="F169"/>
  <c r="F36" l="1"/>
  <c r="F165"/>
  <c r="F120"/>
  <c r="F151"/>
  <c r="F223"/>
  <c r="F224"/>
  <c r="F270"/>
  <c r="F82"/>
  <c r="F100"/>
  <c r="F101"/>
  <c r="F40"/>
  <c r="F221"/>
  <c r="F222"/>
  <c r="F105"/>
  <c r="F220"/>
  <c r="F128"/>
  <c r="F33"/>
  <c r="F30"/>
  <c r="F225"/>
  <c r="F149"/>
  <c r="F42"/>
  <c r="F74"/>
  <c r="F72"/>
  <c r="F199"/>
  <c r="F38"/>
  <c r="F39"/>
  <c r="F41"/>
  <c r="F284"/>
  <c r="F287"/>
  <c r="F286"/>
  <c r="F159"/>
  <c r="F189"/>
  <c r="F67"/>
  <c r="F150"/>
  <c r="F108"/>
  <c r="A25" l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l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20" l="1"/>
  <c r="A121" l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3" s="1"/>
  <c r="A144" l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265"/>
  <c r="A266" s="1"/>
  <c r="A267" l="1"/>
  <c r="A268" s="1"/>
  <c r="A269" s="1"/>
  <c r="A270" s="1"/>
  <c r="A272" s="1"/>
  <c r="A273" s="1"/>
  <c r="A274" s="1"/>
  <c r="A275" s="1"/>
  <c r="A276" s="1"/>
  <c r="A277" s="1"/>
  <c r="A278" s="1"/>
  <c r="A279" s="1"/>
  <c r="A280" s="1"/>
  <c r="A281" s="1"/>
  <c r="A283" s="1"/>
  <c r="A284" l="1"/>
  <c r="A285" s="1"/>
  <c r="A286" s="1"/>
  <c r="A287" s="1"/>
  <c r="A173" l="1"/>
  <c r="A174" s="1"/>
  <c r="A176" s="1"/>
  <c r="A178" l="1"/>
  <c r="A179" s="1"/>
  <c r="A180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177"/>
</calcChain>
</file>

<file path=xl/sharedStrings.xml><?xml version="1.0" encoding="utf-8"?>
<sst xmlns="http://schemas.openxmlformats.org/spreadsheetml/2006/main" count="2868" uniqueCount="648">
  <si>
    <t>тн</t>
  </si>
  <si>
    <t>в ассортименте</t>
  </si>
  <si>
    <t>30127900</t>
  </si>
  <si>
    <t>30127904</t>
  </si>
  <si>
    <t>30213800</t>
  </si>
  <si>
    <t xml:space="preserve">перевозка угля </t>
  </si>
  <si>
    <t>перевозка груза</t>
  </si>
  <si>
    <t>по факту</t>
  </si>
  <si>
    <t>перевозка груза морским транспортом</t>
  </si>
  <si>
    <t>открытый запрос предложений</t>
  </si>
  <si>
    <t>шт</t>
  </si>
  <si>
    <t>Условия договора</t>
  </si>
  <si>
    <t xml:space="preserve">Сведения о количестве (объеме) 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</si>
  <si>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</si>
  <si>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</si>
  <si>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</si>
  <si>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</si>
  <si>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наименование</t>
  </si>
  <si>
    <t>Регион поставки товаров (выполнения работ, оказания услуг)</t>
  </si>
  <si>
    <t>Код по ОКАТО</t>
  </si>
  <si>
    <t>г. Петропавловск-Камчатский, ул. Озерная, д. 41</t>
  </si>
  <si>
    <t>8 (4152) 46-28-46, 8-961-960-99-55</t>
  </si>
  <si>
    <t>г. Петропавловск-Камчатский</t>
  </si>
  <si>
    <t>В соответствии с Техническим Заданием</t>
  </si>
  <si>
    <t>30213807</t>
  </si>
  <si>
    <t>30127910</t>
  </si>
  <si>
    <t>30124919</t>
  </si>
  <si>
    <t>30132916</t>
  </si>
  <si>
    <t>30</t>
  </si>
  <si>
    <t>В соответствии с Техническим заданием</t>
  </si>
  <si>
    <t xml:space="preserve">График осуществления процедур закупки </t>
  </si>
  <si>
    <t>Планируемая дата или период  размещения извещения о закупке</t>
  </si>
  <si>
    <t>(месяц, год)</t>
  </si>
  <si>
    <t>Срок исполнения  договора</t>
  </si>
  <si>
    <t>Способ закупки</t>
  </si>
  <si>
    <t>Закупка в электронной форме</t>
  </si>
  <si>
    <t>да/нет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</si>
  <si>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</si>
  <si>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</si>
  <si>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</si>
  <si>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</si>
  <si>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</si>
  <si>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</si>
  <si>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</si>
  <si>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</si>
  <si>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единственный источник</t>
  </si>
  <si>
    <t>населенные пункты Камчатского края</t>
  </si>
  <si>
    <t>с. Хаилино Олюторский район Камчатский край</t>
  </si>
  <si>
    <t>с. Апука Олюторский район Камчатский край</t>
  </si>
  <si>
    <t>с. Тымлат Карагинский район Камчатский край</t>
  </si>
  <si>
    <t>с. Усть-Хайрюзово Тигильский район Камчатский край</t>
  </si>
  <si>
    <t>с. Устьевое Соболевский район Камчатский край</t>
  </si>
  <si>
    <t>п. Крутогоровский Соболевский район Камчатский край</t>
  </si>
  <si>
    <t>ДТ</t>
  </si>
  <si>
    <t>с. Ильпырское Карагинский район Камчатский край</t>
  </si>
  <si>
    <t>п. Ичинский Соболевский район Камчатский край</t>
  </si>
  <si>
    <t>Природный газ</t>
  </si>
  <si>
    <t>1000м3</t>
  </si>
  <si>
    <t>30401</t>
  </si>
  <si>
    <t>час</t>
  </si>
  <si>
    <t>30213804</t>
  </si>
  <si>
    <t>30210812</t>
  </si>
  <si>
    <t>с. Тиличики Олюторский район Камчатский край</t>
  </si>
  <si>
    <t>с. Вывенка Олюторский район Камчатский край</t>
  </si>
  <si>
    <t>длиномер, кран, автовышка</t>
  </si>
  <si>
    <t>пирс с.Апука- котельная с. Апука Олюторский район Камчатский край</t>
  </si>
  <si>
    <t>Петропавловск-Камчатский-с.Устьевое Соболевский район Камчатский край</t>
  </si>
  <si>
    <t>Петропавловск-Камчатский-п.Крутогоровский Соболевский район Камчатский край</t>
  </si>
  <si>
    <t>г. Владивосток</t>
  </si>
  <si>
    <t>кг</t>
  </si>
  <si>
    <t>30127922</t>
  </si>
  <si>
    <t>30124905</t>
  </si>
  <si>
    <t>30127</t>
  </si>
  <si>
    <t>нет</t>
  </si>
  <si>
    <t>п. Таежный Мильковского района Камчатского края</t>
  </si>
  <si>
    <t>с. Устьевое Соболевскогоо района Камчатского края</t>
  </si>
  <si>
    <t>Электрическая энергия</t>
  </si>
  <si>
    <t>Холодная вода</t>
  </si>
  <si>
    <t>Сбор сточных вод и отходов</t>
  </si>
  <si>
    <t>п.м.</t>
  </si>
  <si>
    <t>В соответствии с Техническим Заданием: ветошь х/б</t>
  </si>
  <si>
    <t>л</t>
  </si>
  <si>
    <t>В соответствии с техническим заданием</t>
  </si>
  <si>
    <t>для вездеходов МТЛБ</t>
  </si>
  <si>
    <t>для автомобилей отечественного производства (Уралы, Камаз, ЗИЛ, УАЗ)</t>
  </si>
  <si>
    <t>да</t>
  </si>
  <si>
    <t>для бульдозеров и экскаваторов, погрузчиков (отечественного производства)</t>
  </si>
  <si>
    <t>В соответствии с Техническим Заданием: масла, смазки, техжидкости</t>
  </si>
  <si>
    <t>В соответствии с Техническим Заданием: хранение дизельного топлива</t>
  </si>
  <si>
    <t>с. Тиличики - с. Корф - с. Тиличики Олюторский район Камчатский край</t>
  </si>
  <si>
    <t>05401</t>
  </si>
  <si>
    <t>шт.</t>
  </si>
  <si>
    <t>zakupki@korenergo.ru</t>
  </si>
  <si>
    <t>АО "Корякэнерго"</t>
  </si>
  <si>
    <t>Код по ОКВЭД2</t>
  </si>
  <si>
    <t>Поставка первичных средств пожаротушения, пожарного имущества и инвентаря для нужд АО "Корякэнерго"</t>
  </si>
  <si>
    <t>Оказание услуг по проведению производственного контроля качества питьевой воды в населенных пунктах Камчатского края  для нужд АО «Корякэнерго»</t>
  </si>
  <si>
    <t>Поставка материалов для ремонта электросетей в населенных пунктах Камчатского края для нужд АО "Корякэнерго"</t>
  </si>
  <si>
    <t>Бревно первого сорта, хвойной породы: (сосна, лиственница) длиной 11м, диаметр верхнего отруба (вершинка) 20 -22 см., нижнего отруба (комель) 26-30 см ошкуренные. неоцилиндрованное  ГОСТ 9463-88</t>
  </si>
  <si>
    <t>Поставка фильтрующих элементов для ДГУ марки Daewoo для нужд АО "Корякэнерго"</t>
  </si>
  <si>
    <t>Поставка фильтрующих элементов для ДГУ марки Cummins для нужд АО "Корякэнерго"</t>
  </si>
  <si>
    <t xml:space="preserve">Поставка ветоши для нужд АО "Корякэнерго" </t>
  </si>
  <si>
    <t>Транспортные услуги (морские перевозки) по перевозке груза по маршруту с. Тиличики - с. Корф - с. Тиличики Олюторского района Камчатского края для нужд АО "Корякэнерго"</t>
  </si>
  <si>
    <t>Транспортные услуги (автоперевозки) по перевозке груза по маршруту  Петропавловск-Камчатский-с.Устьевое Соболевский р-н Камчатский край для нужд АО "Корякэнерго"</t>
  </si>
  <si>
    <t>Транспортные услуги (автоперевозки) по перевозке груза по маршруту  Петропавловск-Камчатский-п.Крутогоровский Соболевский р-н  для нужд АО "Корякэнерго"</t>
  </si>
  <si>
    <t>Транспортные услуги (автоперевозки) по перевозке груза по г. Петропавловск-Камчатский для нужд АО "Корякэнерго"</t>
  </si>
  <si>
    <t>Оказание услуг специализированной техники в г. Петропавловск-Камчатский для нужд АО "Корякэнерго"</t>
  </si>
  <si>
    <t>Транспортные услуги (автоперевозки) по перевозке угля от пирса до склада хранения в с. Апука Олюторского района Камчатского края для нужд АО "Корякэнерго"</t>
  </si>
  <si>
    <t>Поставка бензина АИ-92 для автотранспорта в населенные пункты Камчатского края для нужд АО "Корякэнерго"</t>
  </si>
  <si>
    <t>Поставка канцтоваров для нужд АО "Корякэнерго"</t>
  </si>
  <si>
    <t>Оказание услуг хранения ГСМ в с. Вывенка Олюторского района Камчатского края для нужд АО "Корякэнерго"</t>
  </si>
  <si>
    <t>Поставка природного газа для нужд АО "Корякэнерго"</t>
  </si>
  <si>
    <t>Поставка дизельного масла (отечественного) для нужд АО "Корякэнерго"</t>
  </si>
  <si>
    <t>Услуги по обновлению информационной базы программного продукта "1С Предприятие 8: Бухгалтерский учет КОРП",  настройке типовой конфигурации, консультации по ведению учета для нужд АО "Корякэнерго"</t>
  </si>
  <si>
    <t>Обеспечить оказание услуг в соответствии с действующими нормативными требованиями (техническими регламентами, государственными стандартами, нормами и правилами и др.), и иными нормативными правовыми актами Российской Федерации.</t>
  </si>
  <si>
    <t>Оказание услуг по водоснабжению для нужд АО «Корякэнерго»</t>
  </si>
  <si>
    <t>Оказание услуг по водоотведению для нужд АО «Корякэнерго»</t>
  </si>
  <si>
    <t>Оказание услуг по электроснабжению (поставка электрической энергии) для нужд АО «Корякэнерго» в г. Петропавловске-Камчатском</t>
  </si>
  <si>
    <t>Оказание услуг по электроснабжению (поставка электрической энергии) для нужд АО «Корякэнерго» в с. Устьевое Соболевского района Камчатского края</t>
  </si>
  <si>
    <t>Оказание услуг по электроснабжению (поставка электрической энергии) для нужд АО «Корякэнерго» в с. Тиличики Олюторского района Камчатского края</t>
  </si>
  <si>
    <t>46.71</t>
  </si>
  <si>
    <t>50.20.29</t>
  </si>
  <si>
    <t>49.41.2</t>
  </si>
  <si>
    <t>49.41.1</t>
  </si>
  <si>
    <t>19.20.21.311; 19.20.21.440</t>
  </si>
  <si>
    <t>50.20.19.120</t>
  </si>
  <si>
    <t>Код по ОКПД2</t>
  </si>
  <si>
    <t>49.41.19.000</t>
  </si>
  <si>
    <t>49.41.15.000</t>
  </si>
  <si>
    <t>26.1; 27.12; 27.3; 27.4; 27.90; 46.74</t>
  </si>
  <si>
    <t>25.73.3; 25.94; 27.12; 27.32; 27.33; 27.4; 27.9</t>
  </si>
  <si>
    <t>02.20</t>
  </si>
  <si>
    <t>02.20.11.140</t>
  </si>
  <si>
    <t>26.11; 26.51; 46.69.7</t>
  </si>
  <si>
    <t>26.11; 27.12; 27.32</t>
  </si>
  <si>
    <t>27.11.6</t>
  </si>
  <si>
    <t>28.29.13</t>
  </si>
  <si>
    <t>20.59.4</t>
  </si>
  <si>
    <t>20.59.43.120</t>
  </si>
  <si>
    <t>13.94.20.110</t>
  </si>
  <si>
    <t>13.20.2</t>
  </si>
  <si>
    <t>71.20</t>
  </si>
  <si>
    <t>71.20.13.110</t>
  </si>
  <si>
    <t>35.30.5</t>
  </si>
  <si>
    <t>35.30.4</t>
  </si>
  <si>
    <t>42.21</t>
  </si>
  <si>
    <t>71.12.53</t>
  </si>
  <si>
    <t>42.21.21; 42.21.22; 43.12.12; 43.29.11.120</t>
  </si>
  <si>
    <t>открытый запрос котировок</t>
  </si>
  <si>
    <t>71.12.39.113</t>
  </si>
  <si>
    <t>Работы по проведению текущего ремонта электросетей в населенных пунктах Камчатского края для нужд АО "Корякэнерго"</t>
  </si>
  <si>
    <t>42.22.3</t>
  </si>
  <si>
    <t>42.21; 42.22</t>
  </si>
  <si>
    <t>43.21; 43.22; 26.30.6</t>
  </si>
  <si>
    <t>26.30.6</t>
  </si>
  <si>
    <t>26.30.5; 26.30.6</t>
  </si>
  <si>
    <t>28.29.22.110</t>
  </si>
  <si>
    <t>28.29.22</t>
  </si>
  <si>
    <t>14.12; 15.20; 32.99</t>
  </si>
  <si>
    <t>35.14.10.000</t>
  </si>
  <si>
    <t>37.00.11.110</t>
  </si>
  <si>
    <t>36.00.30.000</t>
  </si>
  <si>
    <t>47.30.11</t>
  </si>
  <si>
    <t>19.20.21.120; 47.30</t>
  </si>
  <si>
    <t>29.32; 47.30.2</t>
  </si>
  <si>
    <t>45.20.1</t>
  </si>
  <si>
    <t>45.20</t>
  </si>
  <si>
    <t>52.10.12.110</t>
  </si>
  <si>
    <t>22.11; 29.3</t>
  </si>
  <si>
    <t>62.03.13</t>
  </si>
  <si>
    <t>26.20; 46.14.11.000</t>
  </si>
  <si>
    <t>26.20; 46.51.1</t>
  </si>
  <si>
    <t>17.23; 22.29; 25.99.22; 25.99.23; 32.99; 46.49.233</t>
  </si>
  <si>
    <t>17.23; 22.29.25; 25.99.22; 25.99.23; 32.99; 46.49.23</t>
  </si>
  <si>
    <t>61.10.1</t>
  </si>
  <si>
    <t>61.20</t>
  </si>
  <si>
    <t>71.20.4</t>
  </si>
  <si>
    <t>71.20.13</t>
  </si>
  <si>
    <t xml:space="preserve">Поставка материалов для текущего ремонта высоковольтного электрооборудования в населенных пунктах Камчатского края для нужд АО "Корякэнерго" </t>
  </si>
  <si>
    <t>20.41.3; 46.45.2; 46.44.2</t>
  </si>
  <si>
    <t>20.41.3; 46.45.10.120; 20.41.4; 20.20.14; 46.44.12</t>
  </si>
  <si>
    <t>Поставка запасных частей для вездеходов МТЛБ для нужд АО "Корякэнерго"</t>
  </si>
  <si>
    <t>Поставка запасных частей для автомобилей отечественного производства (Уралы, Камаз, ЗИЛ, УАЗ) для нужд АО "Корякэнерго"</t>
  </si>
  <si>
    <t>Поставка масел, смазочных материалов, технических жидкостей на автомобильную и автотракторную технику для нужд АО "Корякэнерго"</t>
  </si>
  <si>
    <t>47.30</t>
  </si>
  <si>
    <t>47.30.2</t>
  </si>
  <si>
    <t xml:space="preserve">Поставка моющих средств для нужд АО "Корякэнерго" </t>
  </si>
  <si>
    <t>20.4</t>
  </si>
  <si>
    <t>Оказание услуг по страхованию судна для нужд АО "Корякэнерго"</t>
  </si>
  <si>
    <t>054142</t>
  </si>
  <si>
    <t>г. Находка</t>
  </si>
  <si>
    <t>65.12.35</t>
  </si>
  <si>
    <t>26.11.9</t>
  </si>
  <si>
    <t>26</t>
  </si>
  <si>
    <t>84.25</t>
  </si>
  <si>
    <t>84.25.19</t>
  </si>
  <si>
    <t>09.17</t>
  </si>
  <si>
    <t>14.12; 15.20; 22.19.6; 32.99</t>
  </si>
  <si>
    <t>12.17</t>
  </si>
  <si>
    <t>Поставка вычислительной техники и вспомогательного оборудования для нужд АО "Корякэнерго"</t>
  </si>
  <si>
    <t>В соответствии с Техническим Заданием: Гарантия не менее года</t>
  </si>
  <si>
    <t>Передача носителей с программным обеспечением и предоставление неисключительных прав на системное и программное обеспечение</t>
  </si>
  <si>
    <t>Приобретение неисключительных пользовательских лицензионных прав на  программное обеспечение для нужд АО "Корякэнерго"</t>
  </si>
  <si>
    <t>Поставка ЗИП (неснижаемый запас) на ДГУ марки Daewoo для нужд АО "Корякэнерго"</t>
  </si>
  <si>
    <t>Поставка ЗиП  (неснижаемый запас)  для ДГУ марки Cummins  для нужд АО "Корякэнерго"</t>
  </si>
  <si>
    <t>27.11.6; 33.14</t>
  </si>
  <si>
    <t>В соответствии с регламентом технического сопровождения</t>
  </si>
  <si>
    <t>12.18</t>
  </si>
  <si>
    <t>Поставка защитных, смывающих, обеззараживающих средств для нужд АО "Корякэнерго"</t>
  </si>
  <si>
    <t>Услуги по поддержанию в постоянной готовности собственных сил и средств, а также выполнению работ по локализации и ликвидации аварий на опасных производственных объектах в населенных пунктах Камчатского края для нужд АО "Корякэнерго"</t>
  </si>
  <si>
    <t>портопункты  Камчатского края</t>
  </si>
  <si>
    <t>для бульдозеров и экскаваторов (импортного производства)</t>
  </si>
  <si>
    <t>Поставка запасных частей для автомобилей импортного производства  для нужд АО "Корякэнерго"</t>
  </si>
  <si>
    <t>Оказание услуг автострахования ОСАГО служебного автотранспорта автомобиля  для нужд АО «Корякэнерго»</t>
  </si>
  <si>
    <t>Оказание услуг по ремонту, комплексной уборке, бесконтактной мойке кузовов автотехники аппарата управления для нужд АО "Корякэнерго"</t>
  </si>
  <si>
    <t>Поставка столбового леса для нужд АО "Корякэнерго"</t>
  </si>
  <si>
    <t>05.18</t>
  </si>
  <si>
    <t>Аренда склада ГСМ в с. Тиличики Олюторского района Камчатского края для нужд АО "Корякэнерго"</t>
  </si>
  <si>
    <t>06.18</t>
  </si>
  <si>
    <t xml:space="preserve">Поставка антифриза   для ДГУ  для нужд АО "Корякэнерго" </t>
  </si>
  <si>
    <t xml:space="preserve">Поставка моющих средств для содержания ДЭС для нужд АО "Корякэнерго" </t>
  </si>
  <si>
    <t>Поставка расходных МТР для содержания ДЭС для нужд АО "Корякэнерго"</t>
  </si>
  <si>
    <t>Работы по реконструкции здания  котельной № 5 с. Усть-Хайрюзово Тигильского района Камчатского края для нужд АО "Корякэнерго"</t>
  </si>
  <si>
    <t>Сведения о начальной (максимальной) цене договора (цене лота), тыс. рублей с НДС</t>
  </si>
  <si>
    <t>Оказание услуг сотовой связи  для нужд АО «Корякэнерго»</t>
  </si>
  <si>
    <t>Оказание услуг по информационному обслуживанию комплекса систем КонсультатнПлюс для нужд АО "Корякэнерго"</t>
  </si>
  <si>
    <t>Оказание услуг городской связи в населенных пунктах Камчаткого края  для нужд АО «Корякэнерго»</t>
  </si>
  <si>
    <t>Поставка государственных знаков почтовой оплаты (почтовых марок) для нужд АО "Корякэнерго"</t>
  </si>
  <si>
    <t>09.18</t>
  </si>
  <si>
    <t>46.71.51</t>
  </si>
  <si>
    <t>06.20.10.131</t>
  </si>
  <si>
    <t>19.20.29.113</t>
  </si>
  <si>
    <t xml:space="preserve"> 33.14</t>
  </si>
  <si>
    <t>42.22.22.140</t>
  </si>
  <si>
    <t>27.11; 27.12</t>
  </si>
  <si>
    <t>27.11; 27.13</t>
  </si>
  <si>
    <t>27.11; 27.14; 33.14</t>
  </si>
  <si>
    <t>33.11.19; 33.12.19</t>
  </si>
  <si>
    <t>42.2</t>
  </si>
  <si>
    <t>42.21.21.000</t>
  </si>
  <si>
    <t>41.20.40.000</t>
  </si>
  <si>
    <t>33.11</t>
  </si>
  <si>
    <t>43.22.12</t>
  </si>
  <si>
    <t>43.3; 43.9</t>
  </si>
  <si>
    <t>42.21.12; 43.29; 43.9</t>
  </si>
  <si>
    <t>42.21.13; 43</t>
  </si>
  <si>
    <t>42.99; 43</t>
  </si>
  <si>
    <t>43.21.10; 43.29.11.140; 26.30.5; 26.30.6</t>
  </si>
  <si>
    <t>43.21; 43.22</t>
  </si>
  <si>
    <t>43.21.10;  43.29.11.140</t>
  </si>
  <si>
    <t>35.14</t>
  </si>
  <si>
    <t>65.12.3</t>
  </si>
  <si>
    <t>65.12.21.000</t>
  </si>
  <si>
    <t>52.10.21</t>
  </si>
  <si>
    <t>65.12.2; 65.12.5</t>
  </si>
  <si>
    <t>18.12; 53.1</t>
  </si>
  <si>
    <t>18.12.11; 46.49.35.000</t>
  </si>
  <si>
    <t>62.03.12.130</t>
  </si>
  <si>
    <t>Работы по проведению капитального ремонта ЗиС (электроснабжение) в населенных пунктах  Камчатского края для нужд АО "Корякэнерго"</t>
  </si>
  <si>
    <t>Работы по проведению капитального ремонта  ЗиС (теплоснабжение) в населенных пунктах  Камчатского края для нужд АО "Корякэнерго"</t>
  </si>
  <si>
    <t>Работы по проведению капитального ремонта ЗиС (водоснабжение) в населенных пунктах  Камчатского края для нужд АО "Корякэнерго"</t>
  </si>
  <si>
    <t>населенные пункты  Камчатского края</t>
  </si>
  <si>
    <t>03.18</t>
  </si>
  <si>
    <t>Оказание услуг централизованной охраны для нужд АО «Корякэнерго»</t>
  </si>
  <si>
    <t>80.2</t>
  </si>
  <si>
    <t>80.1</t>
  </si>
  <si>
    <t>80.10.12.000</t>
  </si>
  <si>
    <t>80.20.10.000</t>
  </si>
  <si>
    <t>Работы по техническому обслуживанию ОПС для нужд АО «Корякэнерго»</t>
  </si>
  <si>
    <t>19.20.21.440</t>
  </si>
  <si>
    <t>01.18</t>
  </si>
  <si>
    <t>19.20.21.311</t>
  </si>
  <si>
    <t>07.18</t>
  </si>
  <si>
    <t>77.39</t>
  </si>
  <si>
    <t>77.39.19.110</t>
  </si>
  <si>
    <t>Аренда части единого производственно-технологического комплекса "дизельная электростанция (ДЭС) ООО "Апукинское"</t>
  </si>
  <si>
    <t>Аренда части единого производственно-технологического комплекса "дизельная электростанция (ДЭС) РА "Пенжинская"</t>
  </si>
  <si>
    <t>Аренда части единого производственно-технологического комплекса "дизельная электростанция (ДЭС) ООО "Вывенское"</t>
  </si>
  <si>
    <t>Аренда части единого производственно-технологического комплекса "дизельная электростанция (ДЭС) ИП Терехов</t>
  </si>
  <si>
    <t>Аренда части единого производственно-технологического комплекса "дизельная электростанция (ДЭС) ООО "Заря"</t>
  </si>
  <si>
    <t>Аренда части единого производственно-технологического комплекса "дизельная электростанция (ДЭС) ООО "РК Крутогоровский"</t>
  </si>
  <si>
    <t>Аренда части единого производственно-технологического комплекса "дизельная электростанция (ДЭС) ООО "Ича-Фиш"</t>
  </si>
  <si>
    <t>Аренда части единого производственно-технологического комплекса "дизельная электростанция (ДЭС) ООО "Белореченское"</t>
  </si>
  <si>
    <t>Аренда части единого производственно-технологического комплекса "дизельная электростанция (ДЭС) ООО "Тымлатский РЗ"</t>
  </si>
  <si>
    <t>61.30.1</t>
  </si>
  <si>
    <t>61.30.10</t>
  </si>
  <si>
    <t>Поставка дизельного масла  для нужд АО "Корякэнерго"</t>
  </si>
  <si>
    <t>Масло SAE 15W40  (для турбовых высокооборотных дизелей) в бочках 208 л</t>
  </si>
  <si>
    <t>Поставка дизельного масла для газовых двигателей для нужд АО "Корякэнерго"</t>
  </si>
  <si>
    <t>Масло GAS 15W40  (для газовых двигателей)</t>
  </si>
  <si>
    <t>мвт/ч</t>
  </si>
  <si>
    <t xml:space="preserve">30127922 </t>
  </si>
  <si>
    <t>с. Тиличики Олютосркого района Камчатского края</t>
  </si>
  <si>
    <t xml:space="preserve"> 29.3</t>
  </si>
  <si>
    <t>29.3</t>
  </si>
  <si>
    <t>12.19</t>
  </si>
  <si>
    <t>64.91.2</t>
  </si>
  <si>
    <t>64.91.10.190</t>
  </si>
  <si>
    <t>г. Артем</t>
  </si>
  <si>
    <t>05405</t>
  </si>
  <si>
    <t>02.18</t>
  </si>
  <si>
    <t>Поставка запасных частей для бульдозеров и экскаваторов, погрузчиков (отечественного производства) для нужд АО "Корякэнерго"</t>
  </si>
  <si>
    <t>Оказание услуг по ремонту и техническому обслуживанию грузового автотранспорта для нужд АО "Корякэнерго"</t>
  </si>
  <si>
    <t>04.18</t>
  </si>
  <si>
    <t>с. Пахачи Олюторского района Камчатского края</t>
  </si>
  <si>
    <t>28.14</t>
  </si>
  <si>
    <t>28.14.1</t>
  </si>
  <si>
    <t>25.73; 25.9</t>
  </si>
  <si>
    <t>25.73; 32.91.11; 32.91.19.120</t>
  </si>
  <si>
    <t>с. Ковран Тигильский район Камчатский край</t>
  </si>
  <si>
    <t>84.12</t>
  </si>
  <si>
    <t>84.12.11</t>
  </si>
  <si>
    <t>Услуги по проведению медицинского осмотра сотрудников в с. Тиличики Олюторского района Камчатского края для нужд АО "Корякэнерго"</t>
  </si>
  <si>
    <t>11.18</t>
  </si>
  <si>
    <t>Аренда части единого производственно-технологического комплекса "дизельная электростанция (ДЭС) ОАО "Колхоз Октябрь"</t>
  </si>
  <si>
    <t>Аренда части единого производственно-технологического комплекса "дизельная электростанция (ДЭС) ООО "Витязь-Авто"</t>
  </si>
  <si>
    <t>Аренда части единого производственно-технологического комплекса "дизельная электростанция (ДЭС) ООО "Скит"</t>
  </si>
  <si>
    <t>Поставка дизельного топлива для использования в летний период для нужд АО «Корякэнерго»</t>
  </si>
  <si>
    <t>Поставка дизельного топлива для использования в зимний период для нужд АО «Корякэнерго»</t>
  </si>
  <si>
    <t xml:space="preserve">26.51.5 </t>
  </si>
  <si>
    <t>с. Устьевое Соболевского района Камчатского края</t>
  </si>
  <si>
    <t>30216800</t>
  </si>
  <si>
    <t>10.18</t>
  </si>
  <si>
    <t>51.10.2; 51.21.2; 55.20; 56.29</t>
  </si>
  <si>
    <t>51.10.12; 51.21.2; 55.20.19; 56.29.19</t>
  </si>
  <si>
    <t>Пенжинский район Камчатский край</t>
  </si>
  <si>
    <t>Оказание услуг по организации  проживания,  питания и доставки персонала АО "Корякэнерго" на производственный участок «ДЭС-31 «Аметистовое» Пенжинский район Камчатского края</t>
  </si>
  <si>
    <t>Оказание услуг по организации  проживания,  питания и доставки персонала АО "Корякэнерго" на производственный участок «ДЭС-32 «Камголд» Быстринский район Камчатского края</t>
  </si>
  <si>
    <t>Быстринский район Камчатский край</t>
  </si>
  <si>
    <t>Оказание услуг по организации  проживания,  питания и доставки персонала АО "Корякэнерго" на производственный участок «ДЭС-33 «Камчатское золото»  Быстринский район Камчатского края</t>
  </si>
  <si>
    <t>Оказание услуг по организации  проживания,  питания и доставки персонала АО "Корякэнерго" на производственный участок «ДЭС-34 «Ледяной», ДЭС-35 «Левтыринываям» Олюторский район Камчатского края</t>
  </si>
  <si>
    <t>Олюторский район Камчатский край</t>
  </si>
  <si>
    <t>22.11</t>
  </si>
  <si>
    <t>22.11.15.122</t>
  </si>
  <si>
    <t>Оказание услуг по перевозке груза (морские перевозки)  по маршруту г. Петропавловск-Камчатский  - портопункты  Камчатского края в период летней навигации для нужд АО «Корякэнерго»</t>
  </si>
  <si>
    <t>Оказание услуг по перевозке груза (морские перевозки)  по маршруту порты Дальнего Востока  - портопункты  Камчатского края в период зимней навигации для нужд АО «Корякэнерго»</t>
  </si>
  <si>
    <t>Оказание услуг по перевозке груза (морские перевозки)  по маршруту г. Петропавловск-Камчатский  - портопункты  Камчатского края в период зимней навигации для нужд АО «Корякэнерго»</t>
  </si>
  <si>
    <t>портопункты Камчатского края</t>
  </si>
  <si>
    <t>Оказание услуг по перевозке груза (морские перевозки) по маршруту между портопунктами  побережья Камчатского края для нужд АО "Корякэнерго"</t>
  </si>
  <si>
    <t>В соответствии с Техническим Заданием. ДГУ марки  Cummins и ГПУ  600GFZ1-RT/PwT-ESM3</t>
  </si>
  <si>
    <t>В соответствии с Техническим Заданием. ДГУ марки  Cummins и Daewoo</t>
  </si>
  <si>
    <t>В соответствии с Техническим Заданием: -40⁰C, цвет красный в бочках (200  л)</t>
  </si>
  <si>
    <t>Услуги по проведению экспертизы материалов, обосновывающих значения нормативов  удельного расхода топлива и нормативов создания запасов топлива на отпуск электрической энергии на 2019 год для нужд АО «Корякэнерго»</t>
  </si>
  <si>
    <t>03.19</t>
  </si>
  <si>
    <t>Работы по реконструкции здания  котельной № 2 с. Усть-Хайрюзово Тигильского района Камчатского края для нужд АО "Корякэнерго"</t>
  </si>
  <si>
    <t>Работы по замене водогрейного котла на котельной  с. Апука Олюторского района Камчатского края для нужд АО "Корякэнерго"</t>
  </si>
  <si>
    <t>Работы по замене водогрейных котлов на котельной  с. Тымлат Карагинского района Камчатского края для нужд АО "Корякэнерго"</t>
  </si>
  <si>
    <t>Работы по замене водогрейных котлов на котельной  № 1 с. Усть-Хайрюзово Тигильского района Камчатского края для нужд АО "Корякэнерго"</t>
  </si>
  <si>
    <t>Работы по модернизации системы подпитки тепловых сетей с установкой регулирующей емкости в котельной с. Ковран Тигильского района Камчатского края для нужд АО "Корякэнерго"</t>
  </si>
  <si>
    <t>Работы по замене водогрейных котлов на котельной № 7 в с. Устьевое Соболевского района Камчатского края для нужд АО «Корякэнерго»</t>
  </si>
  <si>
    <t>Работы по капитальному ремонту оборудования котельных для нужд АО "Корякэнерго"</t>
  </si>
  <si>
    <t>Поставка продукции для с. Ачайваям, с. Хаилино и с. Ср. Пахачи Олюторского района Камчатского края для нужд АО «Корякэнерго»</t>
  </si>
  <si>
    <t xml:space="preserve"> 20.3; 20.52; 22.21; 24; 25.93; 28.13; 28,15; 46.7</t>
  </si>
  <si>
    <t>20.30.22; 20.52; 22.21.2; 23.90.11; 25.93.15; 28.15; 24.10; 24.2; 24.3;  26.51; 46.72</t>
  </si>
  <si>
    <t>Работы по капитальному ремонту оборудования системы хвс для нужд АО "Корякэнерго"</t>
  </si>
  <si>
    <t>Оказание услуг по выполнению комплексного количественного химического анализа сточных и природых вод в с. Пахачи и с. Тиличики Олюторского района Камчкатского края для нужд АО "Корякэнерго"</t>
  </si>
  <si>
    <t>с. Тиличики и с. Пахачи Олюторский район Камчатский край</t>
  </si>
  <si>
    <t>Выполнение работ по разработке проектов предельно допустимых выбросов в атмосферу (ПДВ) с. Тиличики Олюторского района, с. Ковран и с. Хайрюзово Тигильского района Камчатского края  для нужд АО "Корякэнерго" (повторно)</t>
  </si>
  <si>
    <t>Оказание услуг по техническому обслуживанию и планово-предупредительному ремонту автоматических установок пожарной сигнализации, автоматических установок пожаротушения и систем оповещения и управления эвакуацией людей при пожаре на объектах  энергоузлов Олюторского, Тигильского, Соболевского, Карагинского и Мильковского районов Камчатского края для нужд АО «Корякэнерго»</t>
  </si>
  <si>
    <t>В соответствие с п. 61,63 Правил противопожарного режима в РФ (утвержденных постановлением Правительства РФ от 25.04.2012 № 390); Нормами пожарной безопасности "Перечень зданий, сооружений, сооружений, помещений и оборудования, подлежащих защите автоматическими установками пожаротушения и автоматической пожарной сигнализацией", утвержденными  приказом МЧС России от 18.06.2003 №315 (НПБ 110-03);
Нормами пожарной безопасности "Системы оповещения и управления эвакуацией людей при пожарах в зданиях и сооружениях", утвержденных приказом МЧС России от 20.06.2003 №323 (НПБ 104-03).</t>
  </si>
  <si>
    <t>Работы по капитальному ремонту автоматических установок пожарной сигнализации, автоматических установок пожаротушения, систем оповещения и управления эвакуацией людей при пожаре и электрических пожарных сигнализаций с ручными пожарными извещателями на объектах энергоузлов Олюторского, Тигильского, Соболевского, Карагинского и Мильковского районов Камчатского края для нужд АО «Корякэнерго»</t>
  </si>
  <si>
    <t>В соответствие с п. 61 Правил противопожарного режима в РФ (утвержденных постановлением Правительства РФ от 25.04.2012 № 390), ст. 83, 84, 151 Федерального закона от 22.07.2008 № 123-ФЗ "Технический регламент о требованиях пожарной безопасности"; СП 3.13130.2009 "Системы противопожарной защиты. Система оповещения и управления эвакуацией людей при пожаре. Требования пожарной безопасности"; СП 5.13130.2009 "Системы противопожарной защиты. Установки пожарной сигнализации и пожаротушения автоматические. Нормы и правила проектирования"; п. 13 СП 155.13130.2014 "Склады нефти и нефтепродуктов. Требования пожарной безопасности", СП 5.13130.2009 "Системы противопожарной защиты. Установки пожарной сигнализации и пожаротушения автоматические. Нормы и правила проектирования"</t>
  </si>
  <si>
    <t>Поставка комплекта запасных частей, предназначенных для выполнения технического обслуживания, регламентных работ и ремонта автоматических установок пожарной сигнализации, автоматических установок пожаротушения и систем оповещения и управления эвакуацией людей при пожаре на объектах АО "Корякэнерго"</t>
  </si>
  <si>
    <t>Поставка специальной одежды, специальной обуви, средств защиты от электрической дуги, средств индивидуальной защиты персонала аппарута управления в г. Петропавловске-Камчатском и энергоузлов горно-добычных участков</t>
  </si>
  <si>
    <t>Согласно требованиям Технического задания</t>
  </si>
  <si>
    <t>Поставка средств защиты от электрической дуги для структурных подразделений АО "Корякэнерго"</t>
  </si>
  <si>
    <t>Услуги по технической диагностике и экспертизе промышленной безопасности технических устройств и сооружений опасных производтственных объектов для нужд АО "Корякэнерго"</t>
  </si>
  <si>
    <t>Услуги по проведению специальной оценки условий труда (первое полугодие) для нужд АО "Корякэнерго"</t>
  </si>
  <si>
    <t>Услуги по проведению специальной оценки условий труда (второе полугодие) для нужд АО "Корякэнерго"</t>
  </si>
  <si>
    <t>Олюторский, Соболевский, Тигильский районы Камчатский край</t>
  </si>
  <si>
    <t>08.18</t>
  </si>
  <si>
    <t>населенные пункты Олюторского, Тигильского, Карагинского районов Камчатского края</t>
  </si>
  <si>
    <t>Поставка МТР для содержания офиса АУП  АО «Корякэнерго»</t>
  </si>
  <si>
    <t>06.19</t>
  </si>
  <si>
    <t>05.19</t>
  </si>
  <si>
    <t>19.20.21.311; 19.20.21.440; 47.30</t>
  </si>
  <si>
    <t>Поставка дизельного топлива (летнего) для автортанспорта для нужд АО "Корякэнерго"</t>
  </si>
  <si>
    <t>г. Петропавловск-Камчатский, Елизовский и Мильковский район Камчатского края</t>
  </si>
  <si>
    <t>Поставка дизельного топлива (зимнего) для автортанспорта для нужд АО "Корякэнерго"</t>
  </si>
  <si>
    <t>Поставка бензина АИ-92 для автортанспорта (первое полугодие) для нужд АО "Корякэнерго"</t>
  </si>
  <si>
    <t>Поставка бензина АИ-92 для автортанспорта (второе полугодие) для нужд АО "Корякэнерго"</t>
  </si>
  <si>
    <t>08.19</t>
  </si>
  <si>
    <t>Поставка запасных частей для бульдозеров и экскаваторов (импортного производства) для нужд АО "Корякэнерго"</t>
  </si>
  <si>
    <t>Поставка запасных частей для снегоходов для нужд АО "Корякэнерго"</t>
  </si>
  <si>
    <t>для снегоходов</t>
  </si>
  <si>
    <t>29.10.5</t>
  </si>
  <si>
    <t>29.10.52.110</t>
  </si>
  <si>
    <t>МТЛБВУ</t>
  </si>
  <si>
    <t>29.10.2</t>
  </si>
  <si>
    <t>Поставка автовышки в лизинг для нужд АО «Корякэнерго»</t>
  </si>
  <si>
    <t>полноприводная, не менее 700 кг грузоподъемность</t>
  </si>
  <si>
    <t>не менее 10 м3</t>
  </si>
  <si>
    <t>Поставка автомобиля в лизинг для нужд АО «Корякэнерго»</t>
  </si>
  <si>
    <t>УАЗ "Фермер"</t>
  </si>
  <si>
    <t>Поставка экскаватора  в лизинг для нужд АО «Корякэнерго»</t>
  </si>
  <si>
    <t>с ковшом не менее 0,25 м3 и шнеком</t>
  </si>
  <si>
    <t>Государственные марки почтовой оплаты, изготовленные уполномоченным Минсвязи РФ органом (предприятием) в соответствии с Положением о знаках почтовой оплаты и специальных почтовых штемпелях РФ, утвержденным Минсвязи РФ от 23.05.1994 г № 115</t>
  </si>
  <si>
    <t>Оказание услуг по комплексному сопровождению и информационно-методическому обслуживанию экземпляра комплекса программ "Стек-ЖКХ" (юр. лица) на 2019 год для нужд АО "Корякэнерго"</t>
  </si>
  <si>
    <t>Оказание услуг по комплексному сопровождению и информационно-методическому обслуживанию экземпляра комплекса программ "Стек-ЖКХ" (физ. лица) на 2019 год для нужд АО "Корякэнерго"</t>
  </si>
  <si>
    <t>Оказание телекоммуникационных услуг в г. Петропавловске-Камчатском для нужд АО «Корякэнерго»</t>
  </si>
  <si>
    <t>Оказание телекоммуникационных услуг  в населенных пунктах Камчатского края для нужд АО «Корякэнерго»</t>
  </si>
  <si>
    <t>01.19</t>
  </si>
  <si>
    <t>Поставка дизельного топлива в п. Таежный Мильковского района Камчатского края для нужд АО "Корякэнерго"</t>
  </si>
  <si>
    <t>Поставка  топлива в г. Петропавловске-Камчатском для нужд АО "Корякэнерго"</t>
  </si>
  <si>
    <t>Поставка дизельного топлива для использования в зимний период на м. "Аметистовое" для нужд АО «Корякэнерго»</t>
  </si>
  <si>
    <t xml:space="preserve">08.11; 16.1; 20.3; 20.52; 22.23; 23.5; 23.61.1; 23.99; 25.93; 25.1; 28.15; 32.91; 46.7 </t>
  </si>
  <si>
    <t xml:space="preserve">08.11.12.112; 16.10; 17.12.43.131; 19.20.42.123; 20.30.22; 20.52; 22.23.11; 23.5; 23.61; 23.9; 24.2; 24.10; 24.34.12; 25.11.23; 25.93; 28.15; 32.91.19; 46.7  </t>
  </si>
  <si>
    <t>Поставка материалов для ремонтных работ в населенных пунктах Камчатского края для нужд АО «Корякэнерго»</t>
  </si>
  <si>
    <t>Поставка  снегохода для нужд АО «Корякэнерго»</t>
  </si>
  <si>
    <t>Поставка автоцистерна  для нужд АО «Корякэнерго»</t>
  </si>
  <si>
    <t>43.22.12.120</t>
  </si>
  <si>
    <t>В соответствии с Техническим Заданием  1,00 Гкал/час*2 ед.</t>
  </si>
  <si>
    <t>Услуги по проведению  инспекционного контроля сертифицированной продукции (электрической энергии) для нужд АО «Корякэнерго»</t>
  </si>
  <si>
    <t>Работы по монтажу с пуско-наладкой и с поставкой дизель-генераторных установок в населенных пунктах Камчатского края для нужд АО "Корякэнерго"</t>
  </si>
  <si>
    <t>28.1; 33.20</t>
  </si>
  <si>
    <t>33.20.50</t>
  </si>
  <si>
    <t>Поставка запорной, регулирующей, дренажной, предохранительной арматуры  на текущую эксплуатацию систем  теплоснабжения и холодного водоснабжения для нужд АО "Корякэнерго"</t>
  </si>
  <si>
    <t>Поставка инструмента на текущую эксплуатацию  систем  теплоснабжения и холодного водоснабжения для нужд АО "Корякэнерго"</t>
  </si>
  <si>
    <t>30402</t>
  </si>
  <si>
    <t>Работы по проведению капитального ремонта центроучетов в населенных пунктах  Камчатского края для нужд АО "Корякэнерго"</t>
  </si>
  <si>
    <t>22.21</t>
  </si>
  <si>
    <t>22.21.29.130</t>
  </si>
  <si>
    <t>42.21.21; 42.21.22; 43.29.11.120</t>
  </si>
  <si>
    <t>71.12.12</t>
  </si>
  <si>
    <t>71.20.12</t>
  </si>
  <si>
    <t>71.20.7</t>
  </si>
  <si>
    <t>71.20.19.130</t>
  </si>
  <si>
    <t>Соболевский район</t>
  </si>
  <si>
    <t>30213</t>
  </si>
  <si>
    <r>
      <t xml:space="preserve">Транспортные услуги (автоперевозки) по перевозке груза по маршруту  п.Крутогоровский - п. </t>
    </r>
    <r>
      <rPr>
        <b/>
        <sz val="10"/>
        <rFont val="Times New Roman"/>
        <family val="1"/>
        <charset val="204"/>
      </rPr>
      <t>И</t>
    </r>
    <r>
      <rPr>
        <sz val="10"/>
        <rFont val="Times New Roman"/>
        <family val="1"/>
        <charset val="204"/>
      </rPr>
      <t>чинский Соболевского  района Камчатского края  для нужд АО "Корякэнерго"</t>
    </r>
  </si>
  <si>
    <t>28.92.27</t>
  </si>
  <si>
    <t>28.22</t>
  </si>
  <si>
    <t>29.10.4; 29.20</t>
  </si>
  <si>
    <t>29.10.59.230</t>
  </si>
  <si>
    <t>28.92.26.110</t>
  </si>
  <si>
    <t>28.22.18.390</t>
  </si>
  <si>
    <t>Оказание услуг финансовой аренды для приобретения автовышки  для нужд АО «Корякэнерго»</t>
  </si>
  <si>
    <t>Масло М10ДМ в бочках 208 л</t>
  </si>
  <si>
    <t>Поставка грузоподъемного оборудования для нужд АО "Корякэнерго"</t>
  </si>
  <si>
    <t>Поставка дизельного масла для нужд АО "Корякэнерго"</t>
  </si>
  <si>
    <t>Масло Shell Rimula 15W40  (для турбовых высокооборотных дизелей) в бочках 208 л</t>
  </si>
  <si>
    <t>Масло CAT DEO SAE 15W40  (для турбовых высокооборотных дизелей) в бочках 208 л</t>
  </si>
  <si>
    <t>Работы по реконструкции тепловых сетей Крутогоровского сельского поселения Олюторского района</t>
  </si>
  <si>
    <t>Работы по реконструкции водопровода  п. Крутогоровский Соболевского района Камчатского края для нужд АО "Корякэнерго"</t>
  </si>
  <si>
    <t>30132910</t>
  </si>
  <si>
    <t>26.51.5; 35.30.4</t>
  </si>
  <si>
    <t xml:space="preserve">Работы по установке технического прибора учёта тепловой энергии и теплоносителя на центральной котельной </t>
  </si>
  <si>
    <t>м3</t>
  </si>
  <si>
    <t>30405</t>
  </si>
  <si>
    <t>30127925</t>
  </si>
  <si>
    <t xml:space="preserve">г. Петропавловск-Камчатский </t>
  </si>
  <si>
    <t>Услуги по проведению  обязательного энергетического обследования объектов АО «Корякэнерго»</t>
  </si>
  <si>
    <t>Работы по проведению текущих ремонтов дизель-генераторных установок  (двигателей и электрогенераторов) по населенным пунктам Камчатского края для нужд АО "Корякэнерго"</t>
  </si>
  <si>
    <t>Работы по проведению капитальных ремонтов газопоршневой и дизель-генераторных установок  по населенным пунктам Камчатского края для нужд АО "Корякэнерго"</t>
  </si>
  <si>
    <t>Оказание услуг по утилизации отходов 1-4 класса опасности для нужд АО "Корякэнерго"</t>
  </si>
  <si>
    <t>38.22</t>
  </si>
  <si>
    <t>38.22.19</t>
  </si>
  <si>
    <t>Ремонт системы отопления офиса АО "Корякэнерго"</t>
  </si>
  <si>
    <t>Капитальный ремонт АУПС, АУПТ и СОУЭ в помещении МДЭС-8 с. Тиличики Олюторского района Камчатского края</t>
  </si>
  <si>
    <t>Ремонт складских помещений здания офиса АУП АО "Корякэнерго"</t>
  </si>
  <si>
    <t>Поставка вездехода  в лизинг для нужд АО «Корякэнерго»</t>
  </si>
  <si>
    <t>чел.</t>
  </si>
  <si>
    <t>Поставка автошин для грузового автотранспорта для нужд АО "Корякэнерго"</t>
  </si>
  <si>
    <t xml:space="preserve">на 2018 год </t>
  </si>
  <si>
    <t>Годовая комплексная программа закупок товаров (работ, услуг)</t>
  </si>
  <si>
    <t>1 квартал</t>
  </si>
  <si>
    <t>2 квартал</t>
  </si>
  <si>
    <t>3 квартал</t>
  </si>
  <si>
    <t>4 квартал</t>
  </si>
  <si>
    <t>Закупки для СМСП</t>
  </si>
  <si>
    <t>Итого для СМСП</t>
  </si>
  <si>
    <t>14.12</t>
  </si>
  <si>
    <t>Поставка специальной одежды для структурных подразделений АО "Корякэнерго"</t>
  </si>
  <si>
    <t>15.20</t>
  </si>
  <si>
    <t>Поставка специальной обуви для структурных подразделений АО "Корякэнерго"</t>
  </si>
  <si>
    <t>32.99</t>
  </si>
  <si>
    <t>22.19.6; 32.99</t>
  </si>
  <si>
    <t>Поставка средств индивидуальной защиты для структурных подразделений АО "Корякэнерго"</t>
  </si>
  <si>
    <t>27.3</t>
  </si>
  <si>
    <t>27.32; 27.33</t>
  </si>
  <si>
    <t>Поставка материалов для устранения аварии на ТМ-1000 кВА ГДЭС-21 в п. Крутогоровский Соболевского района Камчатского края для нужд АО «Корякэнерго»</t>
  </si>
  <si>
    <t>г. Новосибирск</t>
  </si>
  <si>
    <t>открытый заспрос предложений</t>
  </si>
  <si>
    <t>50240</t>
  </si>
  <si>
    <t>Аварийно-восстановительные работы несущих конструкций тепловой сети с. Тымлат Карагинского района Камчатского края</t>
  </si>
  <si>
    <t>33.11.19</t>
  </si>
  <si>
    <t>Работы по замене котла на котельной "Совхозная" в с. Тиличики Олюторского района Камчатского края для нужд АО «Корякэнерго»</t>
  </si>
  <si>
    <t>Приобретение  неисключительных лицензий для доступа к сервису по поиску и проверке юридических и физических лиц для нужд АО «Корякэнерго»</t>
  </si>
  <si>
    <t>03.21.4</t>
  </si>
  <si>
    <t>03.21.90.120</t>
  </si>
  <si>
    <t>Оказание услуг по воспроизводству водных биологических ресурсов в целях компенсации ущерба от хозяйственной деятельности на водных объектах рыбохозяйственного значения в Камчатском крае</t>
  </si>
  <si>
    <t>Карагинский район Камчатский край</t>
  </si>
  <si>
    <t>27.51</t>
  </si>
  <si>
    <t>27.51.25.110</t>
  </si>
  <si>
    <t>Поставка стационарного электрического проточного водонагревателя для с. Усть-Хайрюзово Тигильского района Камчатского края для нужд АО "Кояркэнерго"</t>
  </si>
  <si>
    <t>64.92</t>
  </si>
  <si>
    <t>64.19.21</t>
  </si>
  <si>
    <t>Услуги по предоставлению кредитных средств для нужд АО "Корякэнерго"</t>
  </si>
  <si>
    <t>26.51.5</t>
  </si>
  <si>
    <t>26.51.53.190</t>
  </si>
  <si>
    <t>Поставка измерителя параметров электроизоляции MIC-10K1 (или эквивалент) для нужд АО "Корякэнерго"</t>
  </si>
  <si>
    <t>26.51.4</t>
  </si>
  <si>
    <t>26.51.43.119</t>
  </si>
  <si>
    <t>Поставка прибора многофункционального портативного ЭНЕРГОМЕРА СЕ602 (или эквивалент) для нужд АО "Корякэнерго"</t>
  </si>
  <si>
    <t>28.29.13.120</t>
  </si>
  <si>
    <t>Поставка фильтра топливного Сепар SWK-2000/130/MK (или эквивалент) для нужд АО "Корякэнерго"</t>
  </si>
  <si>
    <t>28.41.1</t>
  </si>
  <si>
    <t>28.41.22.110</t>
  </si>
  <si>
    <t>Поставка промышленных сверлильных станков для нужд АО "Корякэнерго"</t>
  </si>
  <si>
    <t>27.51.26.110</t>
  </si>
  <si>
    <t>Поставка пушки тепловой дизельной непрямого нагрева для нужд АО "Корякэнерго"</t>
  </si>
  <si>
    <t>27.11.12</t>
  </si>
  <si>
    <t>27.11.2</t>
  </si>
  <si>
    <t>Поставка дизельных электростанций для нужд АО "Корякэнерго"</t>
  </si>
  <si>
    <t>28.29.6</t>
  </si>
  <si>
    <t>28.29.60.000</t>
  </si>
  <si>
    <t>Поставка сварочного оборудования для сварки полиэтиленовых труб  для нужд АО "Корякэнерго"</t>
  </si>
  <si>
    <t>26.51.52.110</t>
  </si>
  <si>
    <t>Поставка портативного ультразвукового расходомера жидкостей  для нужд АО "Корякэнерго"</t>
  </si>
  <si>
    <t>Поставка дизельного масла для ДЭС горнодобывающих предприятий (арендованных)</t>
  </si>
  <si>
    <t>Оказание услуг по перевозке угля (морские перевозки) по маршруту с. Тиличик-с. Вывенка Олютосркого района Камчатского края для нужд АО "Корякэнерго"</t>
  </si>
  <si>
    <t>перевозка угля морским транспортом</t>
  </si>
  <si>
    <t>Поставка расходных МТР и запасных частей для технического обслуживания и содержания ДЭС горнодобывающих предприятий (арендованных)</t>
  </si>
  <si>
    <t>Оказание услуг хранения ГСМ на складах ДЭС «Аметистовое» Пенжинский район Камчатского края  для нужд АО "Корякэнерго"</t>
  </si>
  <si>
    <t>Оказание услуг хранения ГСМ  на складах ДЭС «Корякгеологодобыча" Олюторский район Камчатского края  для нужд АО "Корякэнерго"</t>
  </si>
  <si>
    <t>43.3; 43.10</t>
  </si>
  <si>
    <t>42.21.12; 43.29; 43.10</t>
  </si>
  <si>
    <t>Работы по проведению ремонта двух дымовых труб на котельной «Гаражная» в с. Тиличики Олюторского района Камчатского края для нужд АО "Корякэнерго"</t>
  </si>
  <si>
    <t xml:space="preserve">Поставка фильтров (фильтрующих элементов) для эксплуатации дизель-генераторных установок (ДГУ), установленных на ДЭС «Камголд» для нужд АО «Корякэнерго» </t>
  </si>
  <si>
    <t>Поставка фильтров (фильтрующих элементов) для эксплуатации дизель-генераторных установок (ДГУ), установленных на ДЭС «Камчатское золото» для нужд АО «Корякэнерго»</t>
  </si>
  <si>
    <t>Оказание услуг хранения ГСМ на складах ДЭС «Камголд» Быстринский район Камчатского края  для нужд АО "Корякэнерго"</t>
  </si>
  <si>
    <t>Поставка  антифриза CAT ELC 50/50 (205-6613) для дизель-генераторов Caterpillar для технического обслуживания и содержания ДЭС горнодобывающих предприятий (арендованных)</t>
  </si>
  <si>
    <t>Поставка  антифриза (-50 C, цвет красный) для дизель-генераторов для технического обслуживания и содержания ДЭС горнодобывающих предприятий (арендованных)</t>
  </si>
  <si>
    <t>Работы по проведению капитального ремонта вводов тепловых сетей к жилым домам  с заменой стальной трубы на полиэтиленовую  повышенной теплостойкости в с. Пахачи Олюторского района Камчатского края для нужд АО «Корякэнерго»</t>
  </si>
  <si>
    <t>с. Пахачи Олюторский район Камчатский край</t>
  </si>
  <si>
    <t>Работы по проведению капитального ремонта тепловых сетей котельной «Береговая» с заменой стальной трубы на полиэтиленовую  повышенной теплостойкости в с. Тиличики Олюторского района Камчатского края для нужд АО «Корякэнерго»</t>
  </si>
  <si>
    <t>Работы по проведению капитального ремонта тепловых сетей котельной «Гаражная» с заменой стальной трубы на полиэтиленовую  повышенной теплостойкости в с. Тиличики Олюторского района Камчатского края для нужд АО «Корякэнерго»</t>
  </si>
  <si>
    <t>Работы по проведению капитального ремонта тепловых сетей котельной «Школьная» с заменой стальной трубы на полиэтиленовую  повышенной теплостойкости в с. Тиличики Олюторского района Камчатского края для нужд АО «Корякэнерго»</t>
  </si>
  <si>
    <t>Работы по проведению капитального ремонта участка тепловой сети  и вводов к жилым домам в с. Хаилино Олюторского района Камчатского края для нужд АО «Корякэнерго»</t>
  </si>
  <si>
    <t>Работы по проведению капитального ремонта вводов тепловой сети в дома в с. Усть-Хайрюзово Тигильского района Камчатского края для нужд АО «Корякэнерго»</t>
  </si>
  <si>
    <t>Работы по проведению капитального ремонта тепловой изоляции и запорной арматуры на участках тепловой сети в с. Ковран Тигильского района Камчатского края для нужд АО «Корякэнерго»</t>
  </si>
  <si>
    <t>Работы по проведению капитального ремонта тепловой сети от ТК-7 до ТК-8 по ул. Набережная, с заменой стальной трубы на полиэтиленовую трубу повышенной теплостойкости в с. Тымлат Карагинского района Камчатского края для нужд АО «Корякэнерго»</t>
  </si>
  <si>
    <t>Работы по проведению капитального ремонта тепловой сети от ТК-14 до ТК-15 по ул. Набережная, с заменой стальной трубы на полиэтиленовую трубу повышенной теплостойкости в с. Тымлат Карагинского района Камчатского края для нужд АО «Корякэнерго»</t>
  </si>
  <si>
    <t>Работы по проведению капитального ремонта тепловой сети от ТК-18 до ТК-19 по ул. Набережная, с заменой стальной трубы на полиэтиленовую трубу повышенной теплостойкости в с. Тымлат Карагинского района Камчатского края для нужд АО «Корякэнерго»</t>
  </si>
  <si>
    <t>Работы по капитальному  ремонту деревянных коробов и запорной арматуры на участках тепловых сетей с. Апука Олюторского райо-на Камчатского края для нужд  АО "Корякэнерго"</t>
  </si>
  <si>
    <t>Поставка автотопливозаправщика для нужд АО «Корякэнерго»</t>
  </si>
  <si>
    <t>В соответствии с техническим заданием: шасси Урал, объем цистерны 10 м3, колесная база 6*6, не ранее 2017 года выпуска</t>
  </si>
  <si>
    <t>30410</t>
  </si>
  <si>
    <t>Поставка ремонтных хомутов на текущую эксплуатацию систем  теплоснабжения и холодного водоснабжения выполненных из полиэтиленовых трубопроводов для нужд АО "Корякэнерго"</t>
  </si>
  <si>
    <t>68.10</t>
  </si>
  <si>
    <t>71.12.35</t>
  </si>
  <si>
    <t>Работы по проведению межевания и постановки на государственный учет земельных участков для нужд АО «Корякэнерго»</t>
  </si>
  <si>
    <t>71.12.11; 71.12.5</t>
  </si>
  <si>
    <t>71.12.19.000; 71.20.19.110</t>
  </si>
  <si>
    <t>Работы по проведению инженерных изысканий и проектированию объекта «Модернизация системы теплоснабжения с. Усть-Хайрюзово»</t>
  </si>
  <si>
    <t>25.29</t>
  </si>
  <si>
    <t>Поставка резервуаров стальных вертикальных цилиндрических для хранения дизельного топлива емкостью 100м3 в с. Устьевое Соболевского района Камчатского края для нужд АО «Корякэнерго»</t>
  </si>
  <si>
    <t>Поставка фильтров (фильтрующих элементов) для эксплуатации дизель-генераторных установок (ДГУ), установленных на ДЭС «Камголд» для нужд АО «Корякэнерго» (повторно)</t>
  </si>
  <si>
    <t>Соглашение по предоставлению банковской гарантии возврата возмещенного НДС в пользу налоговых органов</t>
  </si>
  <si>
    <t>Работы по капитальному ремонту  участка сети х.в.с. и вводов к жилым домам с. Хаилино Олюторского района Камчатского края для нужд АО "Корякэнерго"</t>
  </si>
  <si>
    <t>Работы по капитальному ремонту вводов в жилые дома от магистральной сети теплоснабжения с. Устьевое Соболевского района Камчатского края для нужд АО "Корякэнерго"</t>
  </si>
  <si>
    <t>Работы по проведению капитального ремонта ЗиС (электроснабжение) в с. Усть-Хайрюзово Тигильского района  Камчатского края для нужд АО "Корякэнерго"</t>
  </si>
  <si>
    <t>населенные пункты Пенжинского, Быстринского, Тигильского, Олюторсго, Мильковского, Соболевского районов Камчатского края</t>
  </si>
  <si>
    <t>22.11.15</t>
  </si>
  <si>
    <t>Поставка автошин для грузового автотранспорта для нужд АО "Корякэнерго" (повторно)</t>
  </si>
  <si>
    <t>Оказание услуг финансовой аренды для приобретения снегоболотохода ТГМ-М1  для нужд АО «Корякэнерго»</t>
  </si>
  <si>
    <t>10.20</t>
  </si>
  <si>
    <t>Поставка двигателя для нужд АО "Корякэнерго"</t>
  </si>
  <si>
    <t>26.11.9; 46.71</t>
  </si>
  <si>
    <t>26; 19.20.21.311</t>
  </si>
  <si>
    <t>Поставка топлива, ГСМ и расходных МТР  для технического обслуживания и содержания ДЭС «Камголд» Быстринский район Камчатского края</t>
  </si>
  <si>
    <t xml:space="preserve">Поставка топлива, ГСМ и расходных МТР  для технического обслуживания и содержания ДЭС «Камчатское золото»  Пенжинский район Камчатского края </t>
  </si>
  <si>
    <t>Поставка экскаватора-погрузчика в лизинг для нужд АО «Корякэнерго»</t>
  </si>
  <si>
    <t>4WD, с телескопической рукоятью, усиленными мостами для тяжелых условий работы и ковшом (4в1)</t>
  </si>
  <si>
    <t>25.9; 23.99.61; 13.20.2</t>
  </si>
  <si>
    <t>25.9; 23.99.19.111; 13.94.20.110</t>
  </si>
  <si>
    <t>Поставка прочих материалов  на текущую эксплуатацию систем  теплоснабжения и холодного водоснабжения для нужд АО "Корякэнерго"</t>
  </si>
  <si>
    <t>26.51.6</t>
  </si>
  <si>
    <t>26.51.63.120</t>
  </si>
  <si>
    <t>Поставка КИПиА (приборы учета холодной и горячей воды, приборы учета расхода топлива, показывающие приборы (манометры, термометры)) на текущую эксплуатацию систем теплоснабжения и холодного водоснабжения для нужд АО "Корякэнерго"</t>
  </si>
  <si>
    <t>24.20.2</t>
  </si>
  <si>
    <t>24.20.13.130</t>
  </si>
  <si>
    <t>Поставка трубной продукции   на текущую эксплуатацию систем  теплоснабжения и холодного водоснабжения для нужд АО "Корякэнерго"</t>
  </si>
  <si>
    <t>28.15</t>
  </si>
  <si>
    <t>Поставка подшипников   на текущую эксплуатацию систем  теплоснабжения и холодного водоснабжения для нужд АО "Корякэнерго"</t>
  </si>
  <si>
    <t>49.41.12.000; 49.41.15.000</t>
  </si>
  <si>
    <t>Транспортные услуги (автоперевозки) по перевозке угля и дизельного топлива по маршруту с. Тиличики - с. Хаилино Олюторского района Камчатского края для нужд АО "Корякэнерго"</t>
  </si>
  <si>
    <t>перевозка угля и ДТ</t>
  </si>
  <si>
    <t>с. Тиличики - с. Хаилино Олюторский район Камчатский край</t>
  </si>
  <si>
    <t>49.41.12.000</t>
  </si>
  <si>
    <t>Транспортные услуги (автоперевозки) по перевозке  дизельного топлива по маршруту с. Тиличики - с. Хаилино Олюторского района Камчатского края для нужд АО "Корякэнерго"</t>
  </si>
  <si>
    <t>перевозка ДТ</t>
  </si>
  <si>
    <t>Поставка дизельного топлива для использования в зимний период  для нужд АО «Корякэнерго»</t>
  </si>
  <si>
    <t>30204</t>
  </si>
  <si>
    <t>71.12.51</t>
  </si>
  <si>
    <t>71.12.39.119</t>
  </si>
  <si>
    <t>Оказание услуг по обоснованию выбора расположения ветроэлектрической станции (ВЭС) в п. Усть-Хайрюзово Тигильского района Камчатского края</t>
  </si>
  <si>
    <t>Работы по капитальному ремонту автоматических установок пожарной сигнализации, автоматических установок пожаротушения, систем оповещения и управления эвакуацией людей при пожаре и систем охранной сигнализации на объектах энергоузлов Олюторского и Карагинского  районов Камчатского края для нужд АО «Корякэнерго»</t>
  </si>
  <si>
    <t>Работы по капитальному ремонту электрических пожарных сигнализаций с ручными пожарными извещателями на объектах энергоузлов Олюторского, Тигильского, Соболевского и Мильковского районов Камчатского края для нужд АО «Корякэнерго»</t>
  </si>
  <si>
    <t>Поставка фильтров (фильтрующих элементов) марки Caterpillar для эксплуатации дизель-генераторных установок (ДГУ), установленных на ДЭС «Камголд» для нужд АО «Корякэнерго» (повторно)</t>
  </si>
  <si>
    <t>Услуги по техническому обслуживанию и проведению  текущего ремонта дизель-генераторных установок Caterpillar 3512 на «ДЭС-32 «Камголд» Быстринский район Камчатского края</t>
  </si>
  <si>
    <t>50.20.29; 52.10.4; 52.29</t>
  </si>
  <si>
    <t>50.20.19.120; 52.21.19.190; 52.24.11; 52.24.12.120</t>
  </si>
  <si>
    <t>Оказание услуг по перевозке груза (морские перевозки)  по маршруту порты Дальнего Востока  - портопункты  Камчатского края с услугами по перевалке и хранению грузов (складские услуги) в г. Владивостоке   для нужд АО «Корякэнерго»</t>
  </si>
  <si>
    <t>г. Владивосток - портопункты Камчатского края</t>
  </si>
  <si>
    <t>Работы по строительству ограждения склада ГСМ с. Устьевое Соболевского района Камчатского края  для нужд АО «Корякэнерго»</t>
  </si>
  <si>
    <t>Работы по проведению капитального ремонта топливных емкостей (электроснабжение) в населенных пунктах  Камчатского края для нужд АО "Корякэнерго"</t>
  </si>
  <si>
    <t>Поставка инструментов для  защиты от электрической дуги для структурных подразделений АО "Корякэнерго"</t>
  </si>
  <si>
    <t>Поставка специальной одежды и средств защиты от электрической дуги для структурных подразделений АО "Корякэнерго"</t>
  </si>
  <si>
    <t>Поставка фильтров (фильтрующих элементов)  для эксплуатации дизель-генераторных установок (ДГУ), установленных на ДЭС «Камголд» для нужд АО «Корякэнерго» (повторно)</t>
  </si>
  <si>
    <t>Поставка дизельного масла (отечественного) для нужд АО "Корякэнерго" (повторно)</t>
  </si>
  <si>
    <t>Поставка дизельного масла для нужд АО "Корякэнерго" (повторно)</t>
  </si>
  <si>
    <t>Выполнение работ по разработке проектной документации узла учета тепловой энергии с последующей поставкой прибора учета тепловой энергии и теплоносителя  в с. Ачайваям Олюторского района Камчатского края для нужд АО «Корякэнерго»</t>
  </si>
  <si>
    <t>с. Ачайваям Олюторский район Камчатский край</t>
  </si>
  <si>
    <t xml:space="preserve">Оказание услуг по захоронению твердых коммунальных отходов 5 класса опасности  для нужд АО "Корякэнерго" </t>
  </si>
  <si>
    <t>Заключение агентского договора для оказания услуг по выплате платежей по денежным требованиям кредиторов АО «Корякэнерго»</t>
  </si>
  <si>
    <t>49.41.19.900</t>
  </si>
  <si>
    <t>41.20.40.900</t>
  </si>
  <si>
    <t>Поставка инструмента, вспомогательного оборудования и расходных МТР для ДЭС гор-нодобывающих предприятий (арендованных)</t>
  </si>
  <si>
    <t>Поставка автовышки в лизинг для нужд АО «Корякэнерго» (повторно)</t>
  </si>
  <si>
    <t>Поставка емкостей для перевозки  и хранения ГСМ для нужд АО "Корякэнерго"</t>
  </si>
  <si>
    <t>19.20.21.320</t>
  </si>
  <si>
    <t>26.11</t>
  </si>
  <si>
    <t>12.20</t>
  </si>
  <si>
    <t>Оказание услуг финансовой аренды для приобретения экскаватора погрузчика для нужд АО «Корякэнерго»</t>
  </si>
  <si>
    <t>Работы по ремонту участка тепловой сети в с. Пахачи Олюторского района Камчатского края для нужд АО "Корякэнерго"</t>
  </si>
  <si>
    <t>Работы по проведению капитального ремонта тепловой изоляции на участках тепловой сети с. Усть-Хайрюзово Тигильского района Камчатского края для нужд АО "Корякэнерго"</t>
  </si>
  <si>
    <t>Работы по строительству ограждения склада ГСМ с. Устьевое Соболевского района Камчатского края  для нужд АО «Корякэнерго» " (повторно)</t>
  </si>
  <si>
    <t>Работы по проведению капитального ремонта топливных емкостей (электроснабжение) в населенных пунктах  Камчатского края для нужд АО "Корякэнерго" (повторно)</t>
  </si>
  <si>
    <t>26.20</t>
  </si>
  <si>
    <t>26.20.12.110</t>
  </si>
  <si>
    <t>Оказание услуг по замене фискального накопителя  и активации скрейч-карты 1 года обслуживания для кассовой техники для нужд АО "Корякэнерго"</t>
  </si>
  <si>
    <t>Работы по проведению капитального ремонта ВЛ-10кВ с. Усть-Хайрюзово – с. Ковран Тигильского района  Камчатского края для нужд АО "Корякэнерго"</t>
  </si>
  <si>
    <t>30132</t>
  </si>
  <si>
    <t>с. Усть-Хайрюзово - с. Ковран Тигильский район Камчатский край</t>
  </si>
  <si>
    <t>Поставка столбового леса для нужд АО "Корякэнерго" (повторно)</t>
  </si>
  <si>
    <t>г. Петропавловск-Качматский</t>
  </si>
  <si>
    <t>Работы по строительству ВЛ-6кВ и КТПН-6кВв целях технологического присоединения заявителя в р-не Верхние Тиличики с. Тиличики Олюторского района  Камчатского края для нужд АО "Корякэнерго"</t>
  </si>
  <si>
    <t>74.90.2</t>
  </si>
  <si>
    <t>74.90.12.122</t>
  </si>
  <si>
    <t xml:space="preserve">Оказание услуг по оценке имущества находящегося в обременении для нужд АО «Корякэнерго» </t>
  </si>
  <si>
    <t>05.10.10.130</t>
  </si>
  <si>
    <t>Поставка угля в населенные пункты Камчатского края  для нужд АО «Корякэнерго»</t>
  </si>
  <si>
    <t>Населенные пункты побережья Камчатского края</t>
  </si>
  <si>
    <t>15.18</t>
  </si>
  <si>
    <t xml:space="preserve">Оказание услуг по техническому обслуживанию и планово предупредительному ремонту установленных узлов учета в населенных пунктах Камчатского края для нужд АО "Корякэнерго" </t>
  </si>
  <si>
    <t>Поставка трубной продукции   на текущую эксплуатацию систем  теплоснабжения и холодного водоснабжения для нужд АО "Корякэнерго" (повторно)</t>
  </si>
  <si>
    <t>Поставка МТР для содержания офиса АУП  АО «Корякэнерго» (повторно)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</si>
</sst>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mm/yy"/>
  </numFmts>
  <fonts count="31"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9"/>
      <name val="Times New Roman"/>
      <family val="1"/>
      <charset val="204"/>
    </font>
    <font>
      <sz val="10"/>
      <name val="Times New Roman Cyr"/>
      <family val="1"/>
      <charset val="204"/>
    </font>
    <font>
      <b/>
      <sz val="16"/>
      <name val="Arial Cyr"/>
      <charset val="204"/>
    </font>
    <font>
      <sz val="10"/>
      <color indexed="8"/>
      <name val="Times New Roman Cyr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b/>
      <sz val="12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FFB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9" fillId="6" borderId="2" applyNumberFormat="0" applyAlignment="0" applyProtection="0"/>
    <xf numFmtId="0" fontId="8" fillId="0" borderId="0"/>
    <xf numFmtId="0" fontId="13" fillId="0" borderId="0"/>
    <xf numFmtId="164" fontId="14" fillId="7" borderId="3">
      <alignment horizontal="center" vertical="center" wrapText="1"/>
    </xf>
    <xf numFmtId="0" fontId="15" fillId="2" borderId="0" applyNumberFormat="0" applyBorder="0" applyAlignment="0" applyProtection="0"/>
  </cellStyleXfs>
  <cellXfs count="238">
    <xf numFmtId="0" fontId="0" fillId="0" borderId="0" xfId="0"/>
    <xf numFmtId="0" fontId="0" fillId="0" borderId="0" xfId="0" applyFill="1"/>
    <xf numFmtId="0" fontId="3" fillId="0" borderId="3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21" fillId="0" borderId="3" xfId="0" applyNumberFormat="1" applyFont="1" applyFill="1" applyBorder="1" applyAlignment="1">
      <alignment horizontal="center" vertical="center" wrapText="1"/>
    </xf>
    <xf numFmtId="4" fontId="21" fillId="0" borderId="3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3" xfId="0" applyNumberFormat="1" applyFont="1" applyFill="1" applyBorder="1" applyAlignment="1">
      <alignment horizontal="center" vertical="center" wrapText="1"/>
    </xf>
    <xf numFmtId="17" fontId="21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2" fontId="21" fillId="0" borderId="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23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49" fontId="0" fillId="0" borderId="0" xfId="0" applyNumberFormat="1" applyFont="1" applyFill="1"/>
    <xf numFmtId="0" fontId="25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1" fillId="0" borderId="8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top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49" fontId="20" fillId="0" borderId="18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49" fontId="20" fillId="0" borderId="8" xfId="0" applyNumberFormat="1" applyFont="1" applyFill="1" applyBorder="1" applyAlignment="1">
      <alignment horizontal="center" vertical="center" wrapText="1"/>
    </xf>
    <xf numFmtId="0" fontId="27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wrapText="1"/>
    </xf>
    <xf numFmtId="0" fontId="29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 vertical="center"/>
    </xf>
    <xf numFmtId="49" fontId="21" fillId="0" borderId="3" xfId="0" applyNumberFormat="1" applyFont="1" applyFill="1" applyBorder="1" applyAlignment="1">
      <alignment horizontal="center" vertical="center"/>
    </xf>
    <xf numFmtId="4" fontId="12" fillId="0" borderId="16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top" wrapText="1"/>
    </xf>
    <xf numFmtId="49" fontId="0" fillId="0" borderId="0" xfId="0" applyNumberFormat="1" applyFill="1"/>
    <xf numFmtId="0" fontId="28" fillId="0" borderId="1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4" fontId="0" fillId="0" borderId="0" xfId="0" applyNumberFormat="1" applyFill="1"/>
    <xf numFmtId="0" fontId="3" fillId="9" borderId="3" xfId="0" applyFont="1" applyFill="1" applyBorder="1" applyAlignment="1">
      <alignment horizontal="center" vertical="center" wrapText="1"/>
    </xf>
    <xf numFmtId="0" fontId="3" fillId="9" borderId="3" xfId="0" applyNumberFormat="1" applyFont="1" applyFill="1" applyBorder="1" applyAlignment="1">
      <alignment horizontal="center" vertical="center"/>
    </xf>
    <xf numFmtId="49" fontId="3" fillId="9" borderId="3" xfId="0" applyNumberFormat="1" applyFont="1" applyFill="1" applyBorder="1" applyAlignment="1">
      <alignment horizontal="center" vertical="center" wrapText="1"/>
    </xf>
    <xf numFmtId="0" fontId="20" fillId="9" borderId="3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 wrapText="1"/>
    </xf>
    <xf numFmtId="0" fontId="3" fillId="10" borderId="3" xfId="0" applyNumberFormat="1" applyFont="1" applyFill="1" applyBorder="1" applyAlignment="1">
      <alignment horizontal="center" vertical="center"/>
    </xf>
    <xf numFmtId="2" fontId="23" fillId="10" borderId="3" xfId="0" applyNumberFormat="1" applyFont="1" applyFill="1" applyBorder="1" applyAlignment="1">
      <alignment horizontal="center" vertical="center" wrapText="1"/>
    </xf>
    <xf numFmtId="49" fontId="3" fillId="10" borderId="8" xfId="0" applyNumberFormat="1" applyFont="1" applyFill="1" applyBorder="1" applyAlignment="1">
      <alignment horizontal="center" vertical="center" wrapText="1"/>
    </xf>
    <xf numFmtId="4" fontId="3" fillId="10" borderId="3" xfId="0" applyNumberFormat="1" applyFont="1" applyFill="1" applyBorder="1" applyAlignment="1">
      <alignment horizontal="center" vertical="center" wrapText="1"/>
    </xf>
    <xf numFmtId="49" fontId="3" fillId="10" borderId="3" xfId="0" applyNumberFormat="1" applyFont="1" applyFill="1" applyBorder="1" applyAlignment="1">
      <alignment horizontal="center" vertical="center" wrapText="1"/>
    </xf>
    <xf numFmtId="165" fontId="3" fillId="10" borderId="3" xfId="0" applyNumberFormat="1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/>
    </xf>
    <xf numFmtId="49" fontId="20" fillId="10" borderId="8" xfId="0" applyNumberFormat="1" applyFont="1" applyFill="1" applyBorder="1" applyAlignment="1">
      <alignment horizontal="center" vertical="center" wrapText="1"/>
    </xf>
    <xf numFmtId="17" fontId="21" fillId="10" borderId="8" xfId="0" applyNumberFormat="1" applyFont="1" applyFill="1" applyBorder="1" applyAlignment="1">
      <alignment horizontal="center" vertical="center" wrapText="1"/>
    </xf>
    <xf numFmtId="0" fontId="21" fillId="10" borderId="3" xfId="0" applyFont="1" applyFill="1" applyBorder="1" applyAlignment="1">
      <alignment horizontal="center" vertical="center" wrapText="1"/>
    </xf>
    <xf numFmtId="49" fontId="20" fillId="10" borderId="3" xfId="0" applyNumberFormat="1" applyFont="1" applyFill="1" applyBorder="1" applyAlignment="1">
      <alignment horizontal="center" vertical="center" wrapText="1"/>
    </xf>
    <xf numFmtId="0" fontId="21" fillId="10" borderId="8" xfId="0" applyFont="1" applyFill="1" applyBorder="1" applyAlignment="1">
      <alignment horizontal="center" vertical="center" wrapText="1"/>
    </xf>
    <xf numFmtId="0" fontId="20" fillId="10" borderId="3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/>
    </xf>
    <xf numFmtId="0" fontId="12" fillId="10" borderId="3" xfId="0" applyFont="1" applyFill="1" applyBorder="1" applyAlignment="1">
      <alignment horizontal="center" vertical="center" wrapText="1"/>
    </xf>
    <xf numFmtId="2" fontId="3" fillId="10" borderId="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21" fillId="10" borderId="3" xfId="0" applyNumberFormat="1" applyFont="1" applyFill="1" applyBorder="1" applyAlignment="1">
      <alignment horizontal="center" vertical="center" wrapText="1"/>
    </xf>
    <xf numFmtId="0" fontId="21" fillId="10" borderId="18" xfId="0" applyNumberFormat="1" applyFont="1" applyFill="1" applyBorder="1" applyAlignment="1">
      <alignment horizontal="center" vertical="center" wrapText="1"/>
    </xf>
    <xf numFmtId="49" fontId="21" fillId="10" borderId="15" xfId="0" applyNumberFormat="1" applyFont="1" applyFill="1" applyBorder="1" applyAlignment="1">
      <alignment horizontal="center" vertical="center" wrapText="1"/>
    </xf>
    <xf numFmtId="0" fontId="21" fillId="10" borderId="8" xfId="0" applyNumberFormat="1" applyFont="1" applyFill="1" applyBorder="1" applyAlignment="1">
      <alignment horizontal="center" vertical="center" wrapText="1"/>
    </xf>
    <xf numFmtId="4" fontId="21" fillId="10" borderId="3" xfId="0" applyNumberFormat="1" applyFont="1" applyFill="1" applyBorder="1" applyAlignment="1">
      <alignment horizontal="center" vertical="center" wrapText="1"/>
    </xf>
    <xf numFmtId="0" fontId="20" fillId="10" borderId="18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wrapText="1"/>
    </xf>
    <xf numFmtId="0" fontId="3" fillId="10" borderId="15" xfId="0" applyFont="1" applyFill="1" applyBorder="1" applyAlignment="1">
      <alignment horizontal="center" vertical="center"/>
    </xf>
    <xf numFmtId="49" fontId="3" fillId="10" borderId="3" xfId="0" applyNumberFormat="1" applyFont="1" applyFill="1" applyBorder="1" applyAlignment="1">
      <alignment horizontal="center" vertical="center"/>
    </xf>
    <xf numFmtId="4" fontId="3" fillId="10" borderId="16" xfId="0" applyNumberFormat="1" applyFont="1" applyFill="1" applyBorder="1" applyAlignment="1">
      <alignment horizontal="center" vertical="center" wrapText="1"/>
    </xf>
    <xf numFmtId="0" fontId="20" fillId="10" borderId="3" xfId="0" applyFont="1" applyFill="1" applyBorder="1" applyAlignment="1">
      <alignment horizontal="center" vertical="center"/>
    </xf>
    <xf numFmtId="0" fontId="3" fillId="10" borderId="15" xfId="0" applyNumberFormat="1" applyFont="1" applyFill="1" applyBorder="1" applyAlignment="1" applyProtection="1">
      <alignment horizontal="center" vertical="center"/>
      <protection locked="0"/>
    </xf>
    <xf numFmtId="0" fontId="1" fillId="10" borderId="3" xfId="0" applyFont="1" applyFill="1" applyBorder="1" applyAlignment="1">
      <alignment horizontal="center" vertical="center" wrapText="1"/>
    </xf>
    <xf numFmtId="49" fontId="1" fillId="10" borderId="3" xfId="0" applyNumberFormat="1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/>
    </xf>
    <xf numFmtId="0" fontId="0" fillId="8" borderId="0" xfId="0" applyFont="1" applyFill="1"/>
    <xf numFmtId="17" fontId="21" fillId="10" borderId="3" xfId="0" applyNumberFormat="1" applyFont="1" applyFill="1" applyBorder="1" applyAlignment="1">
      <alignment horizontal="center" vertical="center" wrapText="1"/>
    </xf>
    <xf numFmtId="4" fontId="3" fillId="10" borderId="8" xfId="0" applyNumberFormat="1" applyFont="1" applyFill="1" applyBorder="1" applyAlignment="1">
      <alignment horizontal="center" vertical="center" wrapText="1"/>
    </xf>
    <xf numFmtId="49" fontId="20" fillId="10" borderId="18" xfId="0" applyNumberFormat="1" applyFont="1" applyFill="1" applyBorder="1" applyAlignment="1">
      <alignment horizontal="center" vertical="center" wrapText="1"/>
    </xf>
    <xf numFmtId="4" fontId="3" fillId="10" borderId="18" xfId="0" applyNumberFormat="1" applyFont="1" applyFill="1" applyBorder="1" applyAlignment="1">
      <alignment horizontal="center" vertical="center" wrapText="1"/>
    </xf>
    <xf numFmtId="0" fontId="3" fillId="10" borderId="8" xfId="0" applyNumberFormat="1" applyFont="1" applyFill="1" applyBorder="1" applyAlignment="1">
      <alignment horizontal="center" vertical="center"/>
    </xf>
    <xf numFmtId="49" fontId="3" fillId="10" borderId="14" xfId="0" applyNumberFormat="1" applyFont="1" applyFill="1" applyBorder="1" applyAlignment="1">
      <alignment horizontal="center" vertical="center" wrapText="1"/>
    </xf>
    <xf numFmtId="49" fontId="3" fillId="10" borderId="18" xfId="0" applyNumberFormat="1" applyFont="1" applyFill="1" applyBorder="1" applyAlignment="1">
      <alignment horizontal="center" vertical="center" wrapText="1"/>
    </xf>
    <xf numFmtId="2" fontId="12" fillId="10" borderId="3" xfId="0" applyNumberFormat="1" applyFont="1" applyFill="1" applyBorder="1" applyAlignment="1">
      <alignment horizontal="center" vertical="center" wrapText="1"/>
    </xf>
    <xf numFmtId="4" fontId="12" fillId="10" borderId="8" xfId="0" applyNumberFormat="1" applyFont="1" applyFill="1" applyBorder="1" applyAlignment="1">
      <alignment horizontal="center" vertical="center" wrapText="1"/>
    </xf>
    <xf numFmtId="0" fontId="3" fillId="10" borderId="15" xfId="0" applyNumberFormat="1" applyFont="1" applyFill="1" applyBorder="1" applyAlignment="1">
      <alignment horizontal="center" vertical="center"/>
    </xf>
    <xf numFmtId="2" fontId="21" fillId="10" borderId="3" xfId="0" applyNumberFormat="1" applyFont="1" applyFill="1" applyBorder="1" applyAlignment="1">
      <alignment horizontal="center" vertical="center" wrapText="1"/>
    </xf>
    <xf numFmtId="0" fontId="21" fillId="10" borderId="14" xfId="0" applyNumberFormat="1" applyFont="1" applyFill="1" applyBorder="1" applyAlignment="1">
      <alignment horizontal="center" vertical="center" wrapText="1"/>
    </xf>
    <xf numFmtId="4" fontId="21" fillId="10" borderId="14" xfId="0" applyNumberFormat="1" applyFont="1" applyFill="1" applyBorder="1" applyAlignment="1">
      <alignment horizontal="center" vertical="center" wrapText="1"/>
    </xf>
    <xf numFmtId="4" fontId="3" fillId="9" borderId="3" xfId="0" applyNumberFormat="1" applyFont="1" applyFill="1" applyBorder="1" applyAlignment="1">
      <alignment horizontal="center" vertical="center" wrapText="1"/>
    </xf>
    <xf numFmtId="0" fontId="21" fillId="9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" fontId="21" fillId="9" borderId="3" xfId="0" applyNumberFormat="1" applyFont="1" applyFill="1" applyBorder="1" applyAlignment="1">
      <alignment horizontal="center" vertical="center" wrapText="1"/>
    </xf>
    <xf numFmtId="0" fontId="21" fillId="9" borderId="3" xfId="0" applyFont="1" applyFill="1" applyBorder="1" applyAlignment="1">
      <alignment horizontal="center" vertical="center" wrapText="1"/>
    </xf>
    <xf numFmtId="2" fontId="3" fillId="10" borderId="8" xfId="0" applyNumberFormat="1" applyFont="1" applyFill="1" applyBorder="1" applyAlignment="1">
      <alignment horizontal="center" vertical="center" wrapText="1"/>
    </xf>
    <xf numFmtId="49" fontId="20" fillId="9" borderId="3" xfId="0" applyNumberFormat="1" applyFont="1" applyFill="1" applyBorder="1" applyAlignment="1">
      <alignment horizontal="center" vertical="center" wrapText="1"/>
    </xf>
    <xf numFmtId="4" fontId="12" fillId="10" borderId="3" xfId="0" applyNumberFormat="1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49" fontId="21" fillId="10" borderId="3" xfId="0" applyNumberFormat="1" applyFont="1" applyFill="1" applyBorder="1" applyAlignment="1">
      <alignment horizontal="center" vertical="center" wrapText="1"/>
    </xf>
    <xf numFmtId="0" fontId="20" fillId="10" borderId="8" xfId="0" applyFont="1" applyFill="1" applyBorder="1" applyAlignment="1">
      <alignment horizontal="center" vertical="center" wrapText="1"/>
    </xf>
    <xf numFmtId="4" fontId="3" fillId="10" borderId="14" xfId="0" applyNumberFormat="1" applyFont="1" applyFill="1" applyBorder="1" applyAlignment="1">
      <alignment horizontal="center" vertical="center" wrapText="1"/>
    </xf>
    <xf numFmtId="0" fontId="3" fillId="10" borderId="15" xfId="0" applyNumberFormat="1" applyFont="1" applyFill="1" applyBorder="1" applyAlignment="1">
      <alignment horizontal="center" vertical="center" wrapText="1"/>
    </xf>
    <xf numFmtId="0" fontId="24" fillId="10" borderId="3" xfId="0" applyNumberFormat="1" applyFont="1" applyFill="1" applyBorder="1" applyAlignment="1">
      <alignment horizontal="center" vertical="center" wrapText="1"/>
    </xf>
    <xf numFmtId="0" fontId="3" fillId="10" borderId="3" xfId="0" applyNumberFormat="1" applyFont="1" applyFill="1" applyBorder="1" applyAlignment="1">
      <alignment horizontal="center" vertical="center" wrapText="1"/>
    </xf>
    <xf numFmtId="0" fontId="21" fillId="10" borderId="15" xfId="0" applyNumberFormat="1" applyFont="1" applyFill="1" applyBorder="1" applyAlignment="1">
      <alignment horizontal="center" vertical="center" wrapText="1"/>
    </xf>
    <xf numFmtId="0" fontId="1" fillId="10" borderId="18" xfId="0" applyFont="1" applyFill="1" applyBorder="1" applyAlignment="1">
      <alignment horizontal="center" vertical="center" wrapText="1"/>
    </xf>
    <xf numFmtId="2" fontId="12" fillId="10" borderId="8" xfId="0" applyNumberFormat="1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/>
    </xf>
    <xf numFmtId="0" fontId="28" fillId="10" borderId="3" xfId="0" applyFont="1" applyFill="1" applyBorder="1" applyAlignment="1">
      <alignment horizontal="center" vertical="center"/>
    </xf>
    <xf numFmtId="0" fontId="28" fillId="10" borderId="3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top" wrapText="1"/>
    </xf>
    <xf numFmtId="49" fontId="21" fillId="10" borderId="3" xfId="0" applyNumberFormat="1" applyFont="1" applyFill="1" applyBorder="1" applyAlignment="1">
      <alignment horizontal="center" vertical="center"/>
    </xf>
    <xf numFmtId="4" fontId="21" fillId="10" borderId="8" xfId="0" applyNumberFormat="1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/>
    </xf>
    <xf numFmtId="4" fontId="3" fillId="10" borderId="21" xfId="0" applyNumberFormat="1" applyFont="1" applyFill="1" applyBorder="1" applyAlignment="1">
      <alignment horizontal="center" vertical="center" wrapText="1"/>
    </xf>
    <xf numFmtId="49" fontId="3" fillId="10" borderId="8" xfId="0" applyNumberFormat="1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 wrapText="1"/>
    </xf>
    <xf numFmtId="0" fontId="21" fillId="10" borderId="16" xfId="0" applyFont="1" applyFill="1" applyBorder="1" applyAlignment="1">
      <alignment horizontal="center" vertical="center" wrapText="1"/>
    </xf>
    <xf numFmtId="0" fontId="26" fillId="10" borderId="3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4" fontId="9" fillId="10" borderId="3" xfId="0" applyNumberFormat="1" applyFont="1" applyFill="1" applyBorder="1" applyAlignment="1">
      <alignment horizontal="center" vertical="center" wrapText="1"/>
    </xf>
    <xf numFmtId="49" fontId="9" fillId="10" borderId="3" xfId="0" applyNumberFormat="1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165" fontId="3" fillId="9" borderId="3" xfId="0" applyNumberFormat="1" applyFont="1" applyFill="1" applyBorder="1" applyAlignment="1">
      <alignment horizontal="center" vertical="center" wrapText="1"/>
    </xf>
    <xf numFmtId="0" fontId="29" fillId="10" borderId="3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/>
    </xf>
    <xf numFmtId="0" fontId="21" fillId="10" borderId="15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/>
    </xf>
    <xf numFmtId="4" fontId="21" fillId="9" borderId="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30" fillId="0" borderId="15" xfId="0" applyFont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/>
    <xf numFmtId="0" fontId="3" fillId="0" borderId="28" xfId="0" applyFont="1" applyFill="1" applyBorder="1"/>
    <xf numFmtId="0" fontId="1" fillId="0" borderId="6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0" fillId="0" borderId="10" xfId="0" applyFill="1" applyBorder="1"/>
    <xf numFmtId="0" fontId="1" fillId="0" borderId="11" xfId="0" applyFont="1" applyFill="1" applyBorder="1" applyAlignment="1">
      <alignment horizontal="center" vertical="center" wrapText="1"/>
    </xf>
    <xf numFmtId="0" fontId="0" fillId="0" borderId="22" xfId="0" applyFill="1" applyBorder="1"/>
    <xf numFmtId="0" fontId="1" fillId="0" borderId="6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/>
    <xf numFmtId="49" fontId="1" fillId="0" borderId="6" xfId="0" applyNumberFormat="1" applyFont="1" applyFill="1" applyBorder="1" applyAlignment="1">
      <alignment horizontal="center" vertical="center" textRotation="90" wrapText="1"/>
    </xf>
    <xf numFmtId="0" fontId="0" fillId="0" borderId="10" xfId="0" applyFont="1" applyFill="1" applyBorder="1"/>
    <xf numFmtId="0" fontId="3" fillId="0" borderId="7" xfId="0" applyFont="1" applyFill="1" applyBorder="1" applyAlignment="1">
      <alignment horizontal="center" textRotation="90" wrapText="1"/>
    </xf>
    <xf numFmtId="0" fontId="3" fillId="0" borderId="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 vertical="center" textRotation="90" wrapText="1"/>
    </xf>
    <xf numFmtId="0" fontId="27" fillId="0" borderId="9" xfId="0" applyFont="1" applyFill="1" applyBorder="1"/>
    <xf numFmtId="0" fontId="27" fillId="0" borderId="10" xfId="0" applyFont="1" applyFill="1" applyBorder="1"/>
    <xf numFmtId="0" fontId="1" fillId="0" borderId="11" xfId="0" applyFont="1" applyFill="1" applyBorder="1" applyAlignment="1">
      <alignment horizontal="center" wrapText="1"/>
    </xf>
    <xf numFmtId="0" fontId="0" fillId="0" borderId="23" xfId="0" applyFill="1" applyBorder="1"/>
    <xf numFmtId="0" fontId="10" fillId="0" borderId="13" xfId="0" applyFont="1" applyFill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22" fillId="0" borderId="0" xfId="0" applyFont="1" applyFill="1"/>
    <xf numFmtId="0" fontId="7" fillId="0" borderId="0" xfId="4" applyFill="1" applyBorder="1" applyAlignment="1" applyProtection="1">
      <alignment horizontal="left"/>
    </xf>
    <xf numFmtId="0" fontId="0" fillId="0" borderId="0" xfId="0" applyFill="1" applyAlignment="1">
      <alignment horizontal="left"/>
    </xf>
    <xf numFmtId="0" fontId="1" fillId="10" borderId="8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3" fillId="9" borderId="15" xfId="0" applyNumberFormat="1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wrapText="1"/>
    </xf>
    <xf numFmtId="49" fontId="20" fillId="9" borderId="18" xfId="0" applyNumberFormat="1" applyFont="1" applyFill="1" applyBorder="1" applyAlignment="1">
      <alignment horizontal="center" vertical="center" wrapText="1"/>
    </xf>
  </cellXfs>
  <cellStyles count="10">
    <cellStyle name="20% - Акцент5 2" xfId="1"/>
    <cellStyle name="60% - Акцент1 2" xfId="2"/>
    <cellStyle name="Вычисление 2" xfId="3"/>
    <cellStyle name="Гиперссылка" xfId="4" builtinId="8"/>
    <cellStyle name="Контрольная ячейка 2" xfId="5"/>
    <cellStyle name="Обычный" xfId="0" builtinId="0"/>
    <cellStyle name="Обычный 2" xfId="6"/>
    <cellStyle name="Обычный 2 2" xfId="7"/>
    <cellStyle name="Стиль 1" xfId="8"/>
    <cellStyle name="Хороший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ki@korenerg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9"/>
  <sheetViews>
    <sheetView tabSelected="1" topLeftCell="A283" zoomScaleNormal="100" zoomScaleSheetLayoutView="82" workbookViewId="0">
      <selection activeCell="D143" sqref="D143"/>
    </sheetView>
  </sheetViews>
  <sheetFormatPr defaultColWidth="8.85546875" defaultRowHeight="12.75" outlineLevelRow="1" outlineLevelCol="1"/>
  <cols>
    <col min="1" max="1" width="7" style="23" customWidth="1" outlineLevel="1"/>
    <col min="2" max="2" width="10.42578125" style="74" customWidth="1" outlineLevel="1"/>
    <col min="3" max="3" width="12.28515625" style="74" customWidth="1" outlineLevel="1"/>
    <col min="4" max="4" width="27" style="1" customWidth="1"/>
    <col min="5" max="5" width="27.140625" style="1" customWidth="1"/>
    <col min="6" max="6" width="14.140625" style="24" customWidth="1"/>
    <col min="7" max="7" width="8.7109375" style="24" customWidth="1"/>
    <col min="8" max="8" width="12.42578125" style="1" customWidth="1"/>
    <col min="9" max="9" width="11.7109375" style="42" customWidth="1"/>
    <col min="10" max="10" width="18" style="1" customWidth="1"/>
    <col min="11" max="11" width="16" style="1" customWidth="1"/>
    <col min="12" max="12" width="9.85546875" style="91" customWidth="1"/>
    <col min="13" max="13" width="8.7109375" style="1" customWidth="1"/>
    <col min="14" max="14" width="14.140625" style="1" customWidth="1"/>
    <col min="15" max="15" width="8.5703125" style="24" customWidth="1"/>
    <col min="16" max="16384" width="8.85546875" style="1"/>
  </cols>
  <sheetData>
    <row r="1" spans="1:15" s="24" customFormat="1" ht="18.75" hidden="1" outlineLevel="1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</row>
    <row r="2" spans="1:15" s="24" customFormat="1" ht="18.75" hidden="1" outlineLevel="1">
      <c r="A2" s="226" t="s">
        <v>464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</row>
    <row r="3" spans="1:15" s="24" customFormat="1" ht="20.25" hidden="1" outlineLevel="1">
      <c r="A3" s="229" t="s">
        <v>463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15" s="24" customFormat="1" ht="18.75" hidden="1" outlineLevel="1">
      <c r="A4" s="227" t="s">
        <v>37</v>
      </c>
      <c r="B4" s="227"/>
      <c r="C4" s="227"/>
      <c r="D4" s="227"/>
      <c r="E4" s="227" t="s">
        <v>93</v>
      </c>
      <c r="F4" s="227"/>
      <c r="G4" s="227"/>
      <c r="H4" s="227"/>
      <c r="I4" s="227"/>
      <c r="J4" s="227"/>
      <c r="K4" s="227"/>
      <c r="L4" s="227"/>
      <c r="M4" s="227"/>
      <c r="N4" s="227"/>
      <c r="O4" s="227"/>
    </row>
    <row r="5" spans="1:15" s="24" customFormat="1" ht="18.75" hidden="1" outlineLevel="1">
      <c r="A5" s="227" t="s">
        <v>38</v>
      </c>
      <c r="B5" s="227"/>
      <c r="C5" s="227"/>
      <c r="D5" s="227"/>
      <c r="E5" s="228" t="s">
        <v>20</v>
      </c>
      <c r="F5" s="228"/>
      <c r="G5" s="228"/>
      <c r="H5" s="228"/>
      <c r="I5" s="228"/>
      <c r="J5" s="228"/>
      <c r="K5" s="228"/>
      <c r="L5" s="228"/>
      <c r="M5" s="228"/>
      <c r="N5" s="228"/>
      <c r="O5" s="228"/>
    </row>
    <row r="6" spans="1:15" s="24" customFormat="1" ht="18.75" hidden="1" outlineLevel="1">
      <c r="A6" s="227" t="s">
        <v>39</v>
      </c>
      <c r="B6" s="227"/>
      <c r="C6" s="227"/>
      <c r="D6" s="227"/>
      <c r="E6" s="227" t="s">
        <v>21</v>
      </c>
      <c r="F6" s="227"/>
      <c r="G6" s="227"/>
      <c r="H6" s="227"/>
      <c r="I6" s="227"/>
      <c r="J6" s="227"/>
      <c r="K6" s="227"/>
      <c r="L6" s="227"/>
      <c r="M6" s="227"/>
      <c r="N6" s="227"/>
      <c r="O6" s="227"/>
    </row>
    <row r="7" spans="1:15" s="24" customFormat="1" ht="18.75" hidden="1" outlineLevel="1">
      <c r="A7" s="227" t="s">
        <v>40</v>
      </c>
      <c r="B7" s="227"/>
      <c r="C7" s="227"/>
      <c r="D7" s="227"/>
      <c r="E7" s="231" t="s">
        <v>92</v>
      </c>
      <c r="F7" s="232"/>
      <c r="G7" s="232"/>
      <c r="H7" s="232"/>
      <c r="I7" s="232"/>
      <c r="J7" s="232"/>
      <c r="K7" s="232"/>
      <c r="L7" s="232"/>
      <c r="M7" s="232"/>
      <c r="N7" s="232"/>
      <c r="O7" s="232"/>
    </row>
    <row r="8" spans="1:15" s="24" customFormat="1" ht="18.75" hidden="1" outlineLevel="1">
      <c r="A8" s="227" t="s">
        <v>41</v>
      </c>
      <c r="B8" s="227"/>
      <c r="C8" s="227"/>
      <c r="D8" s="227"/>
      <c r="E8" s="227">
        <v>8202010020</v>
      </c>
      <c r="F8" s="227"/>
      <c r="G8" s="227"/>
      <c r="H8" s="227"/>
      <c r="I8" s="227"/>
      <c r="J8" s="227"/>
      <c r="K8" s="227"/>
      <c r="L8" s="227"/>
      <c r="M8" s="227"/>
      <c r="N8" s="227"/>
      <c r="O8" s="227"/>
    </row>
    <row r="9" spans="1:15" s="24" customFormat="1" ht="18.75" hidden="1" outlineLevel="1">
      <c r="A9" s="227" t="s">
        <v>42</v>
      </c>
      <c r="B9" s="227"/>
      <c r="C9" s="227"/>
      <c r="D9" s="227"/>
      <c r="E9" s="227">
        <v>410101001</v>
      </c>
      <c r="F9" s="227"/>
      <c r="G9" s="227"/>
      <c r="H9" s="227"/>
      <c r="I9" s="227"/>
      <c r="J9" s="227"/>
      <c r="K9" s="227"/>
      <c r="L9" s="227"/>
      <c r="M9" s="227"/>
      <c r="N9" s="227"/>
      <c r="O9" s="227"/>
    </row>
    <row r="10" spans="1:15" s="24" customFormat="1" ht="18.75" hidden="1" outlineLevel="1">
      <c r="A10" s="227" t="s">
        <v>43</v>
      </c>
      <c r="B10" s="227"/>
      <c r="C10" s="227"/>
      <c r="D10" s="227"/>
      <c r="E10" s="227">
        <v>30132657000</v>
      </c>
      <c r="F10" s="227"/>
      <c r="G10" s="227"/>
      <c r="H10" s="227"/>
      <c r="I10" s="227"/>
      <c r="J10" s="227"/>
      <c r="K10" s="227"/>
      <c r="L10" s="227"/>
      <c r="M10" s="227"/>
      <c r="N10" s="227"/>
      <c r="O10" s="227"/>
    </row>
    <row r="11" spans="1:15" s="24" customFormat="1" ht="21" hidden="1" outlineLevel="1" thickBot="1">
      <c r="A11" s="15"/>
      <c r="B11" s="66"/>
      <c r="C11" s="66"/>
      <c r="D11" s="25"/>
      <c r="E11" s="25"/>
      <c r="F11" s="25"/>
      <c r="G11" s="25"/>
      <c r="H11" s="25"/>
      <c r="I11" s="26"/>
      <c r="J11" s="25"/>
      <c r="K11" s="25"/>
      <c r="L11" s="26"/>
      <c r="M11" s="25"/>
      <c r="N11" s="27"/>
      <c r="O11" s="27"/>
    </row>
    <row r="12" spans="1:15" ht="13.5" collapsed="1" thickBot="1">
      <c r="A12" s="212" t="s">
        <v>44</v>
      </c>
      <c r="B12" s="215" t="s">
        <v>94</v>
      </c>
      <c r="C12" s="215" t="s">
        <v>126</v>
      </c>
      <c r="D12" s="218" t="s">
        <v>11</v>
      </c>
      <c r="E12" s="219"/>
      <c r="F12" s="219"/>
      <c r="G12" s="219"/>
      <c r="H12" s="219"/>
      <c r="I12" s="219"/>
      <c r="J12" s="219"/>
      <c r="K12" s="219"/>
      <c r="L12" s="219"/>
      <c r="M12" s="205"/>
      <c r="N12" s="201" t="s">
        <v>34</v>
      </c>
      <c r="O12" s="198" t="s">
        <v>35</v>
      </c>
    </row>
    <row r="13" spans="1:15" ht="13.5" thickBot="1">
      <c r="A13" s="213"/>
      <c r="B13" s="216"/>
      <c r="C13" s="216"/>
      <c r="D13" s="201" t="s">
        <v>13</v>
      </c>
      <c r="E13" s="201" t="s">
        <v>14</v>
      </c>
      <c r="F13" s="204" t="s">
        <v>15</v>
      </c>
      <c r="G13" s="205"/>
      <c r="H13" s="206" t="s">
        <v>12</v>
      </c>
      <c r="I13" s="204" t="s">
        <v>18</v>
      </c>
      <c r="J13" s="205"/>
      <c r="K13" s="201" t="s">
        <v>223</v>
      </c>
      <c r="L13" s="204" t="s">
        <v>30</v>
      </c>
      <c r="M13" s="207"/>
      <c r="N13" s="202"/>
      <c r="O13" s="199"/>
    </row>
    <row r="14" spans="1:15" ht="68.25" thickBot="1">
      <c r="A14" s="213"/>
      <c r="B14" s="216"/>
      <c r="C14" s="216"/>
      <c r="D14" s="202"/>
      <c r="E14" s="202"/>
      <c r="F14" s="208" t="s">
        <v>16</v>
      </c>
      <c r="G14" s="208" t="s">
        <v>17</v>
      </c>
      <c r="H14" s="202"/>
      <c r="I14" s="210" t="s">
        <v>19</v>
      </c>
      <c r="J14" s="208" t="s">
        <v>17</v>
      </c>
      <c r="K14" s="202"/>
      <c r="L14" s="88" t="s">
        <v>31</v>
      </c>
      <c r="M14" s="28" t="s">
        <v>33</v>
      </c>
      <c r="N14" s="202"/>
      <c r="O14" s="200"/>
    </row>
    <row r="15" spans="1:15" ht="23.25" thickBot="1">
      <c r="A15" s="214"/>
      <c r="B15" s="217"/>
      <c r="C15" s="217"/>
      <c r="D15" s="203"/>
      <c r="E15" s="203"/>
      <c r="F15" s="209"/>
      <c r="G15" s="203"/>
      <c r="H15" s="203"/>
      <c r="I15" s="211"/>
      <c r="J15" s="203"/>
      <c r="K15" s="203"/>
      <c r="L15" s="89" t="s">
        <v>32</v>
      </c>
      <c r="M15" s="30" t="s">
        <v>32</v>
      </c>
      <c r="N15" s="203"/>
      <c r="O15" s="29" t="s">
        <v>36</v>
      </c>
    </row>
    <row r="16" spans="1:15">
      <c r="A16" s="82">
        <v>1</v>
      </c>
      <c r="B16" s="67">
        <v>2</v>
      </c>
      <c r="C16" s="67">
        <v>3</v>
      </c>
      <c r="D16" s="32">
        <v>4</v>
      </c>
      <c r="E16" s="31">
        <v>5</v>
      </c>
      <c r="F16" s="31">
        <v>6</v>
      </c>
      <c r="G16" s="31">
        <v>7</v>
      </c>
      <c r="H16" s="31">
        <v>8</v>
      </c>
      <c r="I16" s="33">
        <v>9</v>
      </c>
      <c r="J16" s="31">
        <v>10</v>
      </c>
      <c r="K16" s="31">
        <v>11</v>
      </c>
      <c r="L16" s="90">
        <v>12</v>
      </c>
      <c r="M16" s="32">
        <v>13</v>
      </c>
      <c r="N16" s="31">
        <v>14</v>
      </c>
      <c r="O16" s="93">
        <v>15</v>
      </c>
    </row>
    <row r="17" spans="1:15" ht="15.75">
      <c r="A17" s="193" t="s">
        <v>465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5"/>
    </row>
    <row r="18" spans="1:15" s="4" customFormat="1" ht="38.25">
      <c r="A18" s="9">
        <v>1</v>
      </c>
      <c r="B18" s="109" t="s">
        <v>332</v>
      </c>
      <c r="C18" s="112" t="s">
        <v>333</v>
      </c>
      <c r="D18" s="100" t="s">
        <v>462</v>
      </c>
      <c r="E18" s="101" t="s">
        <v>23</v>
      </c>
      <c r="F18" s="102">
        <f>IF(G18="тн",168,IF(G18="шт",796,IF(G18="кг",166,IF(G18="м2",55,IF(G18="м3",113,IF(G18="п.м.",18,IF(G18="секц",840,IF(G18="компл",839,0))))))))</f>
        <v>796</v>
      </c>
      <c r="G18" s="101" t="s">
        <v>10</v>
      </c>
      <c r="H18" s="105">
        <v>84</v>
      </c>
      <c r="I18" s="104" t="s">
        <v>58</v>
      </c>
      <c r="J18" s="110" t="s">
        <v>22</v>
      </c>
      <c r="K18" s="105">
        <v>3500</v>
      </c>
      <c r="L18" s="106" t="s">
        <v>270</v>
      </c>
      <c r="M18" s="106" t="s">
        <v>207</v>
      </c>
      <c r="N18" s="100" t="s">
        <v>482</v>
      </c>
      <c r="O18" s="111" t="s">
        <v>85</v>
      </c>
    </row>
    <row r="19" spans="1:15" s="135" customFormat="1" ht="76.5">
      <c r="A19" s="134">
        <f>A18+1</f>
        <v>2</v>
      </c>
      <c r="B19" s="132" t="s">
        <v>492</v>
      </c>
      <c r="C19" s="133" t="s">
        <v>493</v>
      </c>
      <c r="D19" s="100" t="s">
        <v>494</v>
      </c>
      <c r="E19" s="100" t="s">
        <v>29</v>
      </c>
      <c r="F19" s="108">
        <v>796</v>
      </c>
      <c r="G19" s="100" t="s">
        <v>10</v>
      </c>
      <c r="H19" s="123">
        <v>1</v>
      </c>
      <c r="I19" s="104" t="s">
        <v>58</v>
      </c>
      <c r="J19" s="101" t="s">
        <v>22</v>
      </c>
      <c r="K19" s="105">
        <v>140</v>
      </c>
      <c r="L19" s="106" t="s">
        <v>270</v>
      </c>
      <c r="M19" s="107">
        <v>43525</v>
      </c>
      <c r="N19" s="100" t="s">
        <v>148</v>
      </c>
      <c r="O19" s="108" t="s">
        <v>85</v>
      </c>
    </row>
    <row r="20" spans="1:15" s="4" customFormat="1" ht="140.25">
      <c r="A20" s="134">
        <f t="shared" ref="A20:A24" si="0">A19+1</f>
        <v>3</v>
      </c>
      <c r="B20" s="109" t="s">
        <v>255</v>
      </c>
      <c r="C20" s="109" t="s">
        <v>256</v>
      </c>
      <c r="D20" s="100" t="s">
        <v>227</v>
      </c>
      <c r="E20" s="101" t="s">
        <v>396</v>
      </c>
      <c r="F20" s="102">
        <f t="shared" ref="F20:F27" si="1">IF(G20="тн",168,IF(G20="шт",796,IF(G20="кг",166,IF(G20="м2",55,IF(G20="м3",113,IF(G20="п.м.",18,IF(G20="секц",840,IF(G20="компл",839,0))))))))</f>
        <v>796</v>
      </c>
      <c r="G20" s="101" t="s">
        <v>10</v>
      </c>
      <c r="H20" s="105" t="s">
        <v>1</v>
      </c>
      <c r="I20" s="104" t="s">
        <v>58</v>
      </c>
      <c r="J20" s="110" t="s">
        <v>22</v>
      </c>
      <c r="K20" s="105">
        <v>250</v>
      </c>
      <c r="L20" s="106" t="s">
        <v>270</v>
      </c>
      <c r="M20" s="106" t="s">
        <v>300</v>
      </c>
      <c r="N20" s="100" t="s">
        <v>45</v>
      </c>
      <c r="O20" s="111" t="s">
        <v>73</v>
      </c>
    </row>
    <row r="21" spans="1:15" s="4" customFormat="1" ht="38.25">
      <c r="A21" s="134">
        <f t="shared" si="0"/>
        <v>4</v>
      </c>
      <c r="B21" s="109" t="s">
        <v>192</v>
      </c>
      <c r="C21" s="109" t="s">
        <v>193</v>
      </c>
      <c r="D21" s="100" t="s">
        <v>372</v>
      </c>
      <c r="E21" s="101" t="s">
        <v>23</v>
      </c>
      <c r="F21" s="102">
        <f t="shared" si="1"/>
        <v>796</v>
      </c>
      <c r="G21" s="101" t="s">
        <v>10</v>
      </c>
      <c r="H21" s="105" t="s">
        <v>1</v>
      </c>
      <c r="I21" s="104" t="s">
        <v>58</v>
      </c>
      <c r="J21" s="110" t="s">
        <v>22</v>
      </c>
      <c r="K21" s="105">
        <v>360</v>
      </c>
      <c r="L21" s="106" t="s">
        <v>270</v>
      </c>
      <c r="M21" s="106" t="s">
        <v>207</v>
      </c>
      <c r="N21" s="100" t="s">
        <v>148</v>
      </c>
      <c r="O21" s="111" t="s">
        <v>85</v>
      </c>
    </row>
    <row r="22" spans="1:15" s="4" customFormat="1" ht="38.25">
      <c r="A22" s="134">
        <f t="shared" si="0"/>
        <v>5</v>
      </c>
      <c r="B22" s="109" t="s">
        <v>388</v>
      </c>
      <c r="C22" s="109" t="s">
        <v>388</v>
      </c>
      <c r="D22" s="100" t="s">
        <v>392</v>
      </c>
      <c r="E22" s="100" t="s">
        <v>393</v>
      </c>
      <c r="F22" s="102">
        <f t="shared" si="1"/>
        <v>796</v>
      </c>
      <c r="G22" s="100" t="s">
        <v>10</v>
      </c>
      <c r="H22" s="105">
        <v>1</v>
      </c>
      <c r="I22" s="106" t="s">
        <v>90</v>
      </c>
      <c r="J22" s="100" t="s">
        <v>68</v>
      </c>
      <c r="K22" s="105">
        <v>735</v>
      </c>
      <c r="L22" s="106" t="s">
        <v>270</v>
      </c>
      <c r="M22" s="106" t="s">
        <v>272</v>
      </c>
      <c r="N22" s="100" t="s">
        <v>9</v>
      </c>
      <c r="O22" s="111" t="s">
        <v>85</v>
      </c>
    </row>
    <row r="23" spans="1:15" s="4" customFormat="1" ht="38.25">
      <c r="A23" s="134">
        <f t="shared" si="0"/>
        <v>6</v>
      </c>
      <c r="B23" s="109" t="s">
        <v>432</v>
      </c>
      <c r="C23" s="112" t="s">
        <v>433</v>
      </c>
      <c r="D23" s="100" t="s">
        <v>409</v>
      </c>
      <c r="E23" s="100" t="s">
        <v>391</v>
      </c>
      <c r="F23" s="102">
        <f t="shared" si="1"/>
        <v>796</v>
      </c>
      <c r="G23" s="100" t="s">
        <v>10</v>
      </c>
      <c r="H23" s="105">
        <v>1</v>
      </c>
      <c r="I23" s="106" t="s">
        <v>90</v>
      </c>
      <c r="J23" s="100" t="s">
        <v>68</v>
      </c>
      <c r="K23" s="105">
        <v>1500</v>
      </c>
      <c r="L23" s="106" t="s">
        <v>270</v>
      </c>
      <c r="M23" s="106" t="s">
        <v>272</v>
      </c>
      <c r="N23" s="100" t="s">
        <v>9</v>
      </c>
      <c r="O23" s="111" t="s">
        <v>85</v>
      </c>
    </row>
    <row r="24" spans="1:15" s="4" customFormat="1" ht="38.25">
      <c r="A24" s="134">
        <f t="shared" si="0"/>
        <v>7</v>
      </c>
      <c r="B24" s="109" t="s">
        <v>385</v>
      </c>
      <c r="C24" s="112" t="s">
        <v>385</v>
      </c>
      <c r="D24" s="100" t="s">
        <v>460</v>
      </c>
      <c r="E24" s="100" t="s">
        <v>387</v>
      </c>
      <c r="F24" s="102">
        <f t="shared" si="1"/>
        <v>796</v>
      </c>
      <c r="G24" s="100" t="s">
        <v>10</v>
      </c>
      <c r="H24" s="105">
        <v>1</v>
      </c>
      <c r="I24" s="106" t="s">
        <v>90</v>
      </c>
      <c r="J24" s="100" t="s">
        <v>68</v>
      </c>
      <c r="K24" s="105">
        <v>5500</v>
      </c>
      <c r="L24" s="106" t="s">
        <v>270</v>
      </c>
      <c r="M24" s="106" t="s">
        <v>300</v>
      </c>
      <c r="N24" s="100" t="s">
        <v>9</v>
      </c>
      <c r="O24" s="111" t="s">
        <v>85</v>
      </c>
    </row>
    <row r="25" spans="1:15" s="4" customFormat="1" ht="38.25">
      <c r="A25" s="9">
        <f t="shared" ref="A25:A109" si="2">A24+1</f>
        <v>8</v>
      </c>
      <c r="B25" s="112" t="s">
        <v>385</v>
      </c>
      <c r="C25" s="112" t="s">
        <v>386</v>
      </c>
      <c r="D25" s="101" t="s">
        <v>408</v>
      </c>
      <c r="E25" s="100" t="s">
        <v>23</v>
      </c>
      <c r="F25" s="102">
        <f t="shared" si="1"/>
        <v>796</v>
      </c>
      <c r="G25" s="100" t="s">
        <v>10</v>
      </c>
      <c r="H25" s="105">
        <v>5</v>
      </c>
      <c r="I25" s="106" t="s">
        <v>90</v>
      </c>
      <c r="J25" s="100" t="s">
        <v>68</v>
      </c>
      <c r="K25" s="105">
        <v>3500</v>
      </c>
      <c r="L25" s="104" t="s">
        <v>270</v>
      </c>
      <c r="M25" s="104" t="s">
        <v>272</v>
      </c>
      <c r="N25" s="101" t="s">
        <v>9</v>
      </c>
      <c r="O25" s="113" t="s">
        <v>85</v>
      </c>
    </row>
    <row r="26" spans="1:15" s="4" customFormat="1" ht="38.25">
      <c r="A26" s="9">
        <f t="shared" si="2"/>
        <v>9</v>
      </c>
      <c r="B26" s="112" t="s">
        <v>431</v>
      </c>
      <c r="C26" s="112" t="s">
        <v>435</v>
      </c>
      <c r="D26" s="101" t="s">
        <v>389</v>
      </c>
      <c r="E26" s="100" t="s">
        <v>390</v>
      </c>
      <c r="F26" s="102">
        <f t="shared" si="1"/>
        <v>796</v>
      </c>
      <c r="G26" s="100" t="s">
        <v>10</v>
      </c>
      <c r="H26" s="105">
        <v>1</v>
      </c>
      <c r="I26" s="106" t="s">
        <v>90</v>
      </c>
      <c r="J26" s="100" t="s">
        <v>68</v>
      </c>
      <c r="K26" s="105">
        <v>4560</v>
      </c>
      <c r="L26" s="104" t="s">
        <v>270</v>
      </c>
      <c r="M26" s="104" t="s">
        <v>216</v>
      </c>
      <c r="N26" s="101" t="s">
        <v>9</v>
      </c>
      <c r="O26" s="113" t="s">
        <v>85</v>
      </c>
    </row>
    <row r="27" spans="1:15" s="4" customFormat="1" ht="38.25">
      <c r="A27" s="9">
        <f t="shared" si="2"/>
        <v>10</v>
      </c>
      <c r="B27" s="114" t="s">
        <v>430</v>
      </c>
      <c r="C27" s="112" t="s">
        <v>434</v>
      </c>
      <c r="D27" s="101" t="s">
        <v>394</v>
      </c>
      <c r="E27" s="100" t="s">
        <v>395</v>
      </c>
      <c r="F27" s="102">
        <f t="shared" si="1"/>
        <v>796</v>
      </c>
      <c r="G27" s="100" t="s">
        <v>10</v>
      </c>
      <c r="H27" s="105">
        <v>1</v>
      </c>
      <c r="I27" s="106" t="s">
        <v>58</v>
      </c>
      <c r="J27" s="136" t="s">
        <v>22</v>
      </c>
      <c r="K27" s="105">
        <v>3200</v>
      </c>
      <c r="L27" s="104" t="s">
        <v>270</v>
      </c>
      <c r="M27" s="104" t="s">
        <v>272</v>
      </c>
      <c r="N27" s="101" t="s">
        <v>9</v>
      </c>
      <c r="O27" s="113" t="s">
        <v>85</v>
      </c>
    </row>
    <row r="28" spans="1:15" s="4" customFormat="1" ht="38.25">
      <c r="A28" s="9">
        <f t="shared" si="2"/>
        <v>11</v>
      </c>
      <c r="B28" s="114">
        <v>37</v>
      </c>
      <c r="C28" s="114" t="s">
        <v>160</v>
      </c>
      <c r="D28" s="101" t="s">
        <v>116</v>
      </c>
      <c r="E28" s="108" t="s">
        <v>78</v>
      </c>
      <c r="F28" s="100">
        <v>114</v>
      </c>
      <c r="G28" s="108" t="s">
        <v>447</v>
      </c>
      <c r="H28" s="105">
        <v>590.26</v>
      </c>
      <c r="I28" s="100">
        <v>30401</v>
      </c>
      <c r="J28" s="100" t="s">
        <v>22</v>
      </c>
      <c r="K28" s="105">
        <v>29</v>
      </c>
      <c r="L28" s="104" t="s">
        <v>270</v>
      </c>
      <c r="M28" s="104" t="s">
        <v>207</v>
      </c>
      <c r="N28" s="101" t="s">
        <v>45</v>
      </c>
      <c r="O28" s="101" t="s">
        <v>73</v>
      </c>
    </row>
    <row r="29" spans="1:15" ht="38.25">
      <c r="A29" s="9">
        <f t="shared" si="2"/>
        <v>12</v>
      </c>
      <c r="B29" s="114">
        <v>36</v>
      </c>
      <c r="C29" s="114" t="s">
        <v>161</v>
      </c>
      <c r="D29" s="101" t="s">
        <v>115</v>
      </c>
      <c r="E29" s="108" t="s">
        <v>77</v>
      </c>
      <c r="F29" s="100">
        <v>114</v>
      </c>
      <c r="G29" s="115" t="s">
        <v>447</v>
      </c>
      <c r="H29" s="105">
        <v>590.26</v>
      </c>
      <c r="I29" s="100">
        <v>30401</v>
      </c>
      <c r="J29" s="101" t="s">
        <v>22</v>
      </c>
      <c r="K29" s="105">
        <v>37.119999999999997</v>
      </c>
      <c r="L29" s="106" t="s">
        <v>270</v>
      </c>
      <c r="M29" s="106" t="s">
        <v>207</v>
      </c>
      <c r="N29" s="100" t="s">
        <v>45</v>
      </c>
      <c r="O29" s="100" t="s">
        <v>73</v>
      </c>
    </row>
    <row r="30" spans="1:15" ht="102">
      <c r="A30" s="9">
        <f t="shared" si="2"/>
        <v>13</v>
      </c>
      <c r="B30" s="112" t="s">
        <v>146</v>
      </c>
      <c r="C30" s="114" t="s">
        <v>149</v>
      </c>
      <c r="D30" s="100" t="s">
        <v>355</v>
      </c>
      <c r="E30" s="101" t="s">
        <v>23</v>
      </c>
      <c r="F30" s="108">
        <f>IF(G30="тн",168,IF(G30="шт",796,IF(G30="кг",166,IF(G30="м2",55,IF(G30="м3",113,IF(G30="п.м.",18,IF(G30="секц",840,IF(G30="компл",839,0))))))))</f>
        <v>796</v>
      </c>
      <c r="G30" s="115" t="s">
        <v>10</v>
      </c>
      <c r="H30" s="105">
        <v>2</v>
      </c>
      <c r="I30" s="106" t="s">
        <v>72</v>
      </c>
      <c r="J30" s="100" t="s">
        <v>356</v>
      </c>
      <c r="K30" s="105">
        <v>220</v>
      </c>
      <c r="L30" s="106" t="s">
        <v>270</v>
      </c>
      <c r="M30" s="106" t="s">
        <v>207</v>
      </c>
      <c r="N30" s="100" t="s">
        <v>45</v>
      </c>
      <c r="O30" s="108" t="s">
        <v>73</v>
      </c>
    </row>
    <row r="31" spans="1:15" ht="38.25">
      <c r="A31" s="9">
        <f t="shared" si="2"/>
        <v>14</v>
      </c>
      <c r="B31" s="114" t="s">
        <v>164</v>
      </c>
      <c r="C31" s="112" t="s">
        <v>294</v>
      </c>
      <c r="D31" s="100" t="s">
        <v>383</v>
      </c>
      <c r="E31" s="101" t="s">
        <v>384</v>
      </c>
      <c r="F31" s="102">
        <f>IF(G31="тн",168,IF(G31="шт",796,IF(G31="кг",166,IF(G31="м2",55,IF(G31="м3",113,IF(G31="п.м.",18,IF(G31="секц",840,IF(G31="компл",839,0))))))))</f>
        <v>796</v>
      </c>
      <c r="G31" s="101" t="s">
        <v>10</v>
      </c>
      <c r="H31" s="105" t="s">
        <v>1</v>
      </c>
      <c r="I31" s="106">
        <v>30401</v>
      </c>
      <c r="J31" s="100" t="s">
        <v>22</v>
      </c>
      <c r="K31" s="105">
        <v>350</v>
      </c>
      <c r="L31" s="106" t="s">
        <v>270</v>
      </c>
      <c r="M31" s="106" t="s">
        <v>207</v>
      </c>
      <c r="N31" s="100" t="s">
        <v>9</v>
      </c>
      <c r="O31" s="108" t="s">
        <v>85</v>
      </c>
    </row>
    <row r="32" spans="1:15" ht="127.5">
      <c r="A32" s="9">
        <f t="shared" si="2"/>
        <v>15</v>
      </c>
      <c r="B32" s="114" t="s">
        <v>194</v>
      </c>
      <c r="C32" s="114" t="s">
        <v>195</v>
      </c>
      <c r="D32" s="100" t="s">
        <v>209</v>
      </c>
      <c r="E32" s="100" t="s">
        <v>29</v>
      </c>
      <c r="F32" s="102">
        <f>IF(G32="тн",168,IF(G32="шт",796,IF(G32="кг",166,IF(G32="м2",55,IF(G32="м3",113,IF(G32="п.м.",18,IF(G32="секц",840,IF(G32="компл",839,0))))))))</f>
        <v>796</v>
      </c>
      <c r="G32" s="116" t="s">
        <v>10</v>
      </c>
      <c r="H32" s="117">
        <v>1</v>
      </c>
      <c r="I32" s="106" t="s">
        <v>28</v>
      </c>
      <c r="J32" s="100" t="s">
        <v>46</v>
      </c>
      <c r="K32" s="105">
        <v>550.78</v>
      </c>
      <c r="L32" s="106" t="s">
        <v>270</v>
      </c>
      <c r="M32" s="106" t="s">
        <v>207</v>
      </c>
      <c r="N32" s="100" t="s">
        <v>45</v>
      </c>
      <c r="O32" s="100" t="s">
        <v>73</v>
      </c>
    </row>
    <row r="33" spans="1:15" ht="76.5">
      <c r="A33" s="9">
        <f t="shared" si="2"/>
        <v>16</v>
      </c>
      <c r="B33" s="112" t="s">
        <v>146</v>
      </c>
      <c r="C33" s="114" t="s">
        <v>149</v>
      </c>
      <c r="D33" s="100" t="s">
        <v>96</v>
      </c>
      <c r="E33" s="101" t="s">
        <v>23</v>
      </c>
      <c r="F33" s="108">
        <f>IF(G33="тн",168,IF(G33="шт",796,IF(G33="кг",166,IF(G33="м2",55,IF(G33="м3",113,IF(G33="п.м.",18,IF(G33="секц",840,IF(G33="компл",839,0))))))))</f>
        <v>796</v>
      </c>
      <c r="G33" s="115" t="s">
        <v>10</v>
      </c>
      <c r="H33" s="105">
        <v>10</v>
      </c>
      <c r="I33" s="106" t="s">
        <v>28</v>
      </c>
      <c r="J33" s="100" t="s">
        <v>46</v>
      </c>
      <c r="K33" s="105">
        <v>816</v>
      </c>
      <c r="L33" s="106" t="s">
        <v>270</v>
      </c>
      <c r="M33" s="106" t="s">
        <v>207</v>
      </c>
      <c r="N33" s="100" t="s">
        <v>45</v>
      </c>
      <c r="O33" s="108" t="s">
        <v>73</v>
      </c>
    </row>
    <row r="34" spans="1:15" ht="38.25">
      <c r="A34" s="9">
        <f t="shared" si="2"/>
        <v>17</v>
      </c>
      <c r="B34" s="114" t="s">
        <v>431</v>
      </c>
      <c r="C34" s="112" t="s">
        <v>431</v>
      </c>
      <c r="D34" s="101" t="s">
        <v>438</v>
      </c>
      <c r="E34" s="101" t="s">
        <v>23</v>
      </c>
      <c r="F34" s="102">
        <f>IF(G34="тн",168,IF(G34="шт",796,IF(G34="кг",166,IF(G34="м2",55,IF(G34="м3",113,IF(G34="п.м.",18,IF(G34="секц",840,IF(G34="компл",839,0))))))))</f>
        <v>796</v>
      </c>
      <c r="G34" s="101" t="s">
        <v>10</v>
      </c>
      <c r="H34" s="105" t="s">
        <v>1</v>
      </c>
      <c r="I34" s="106">
        <v>30401</v>
      </c>
      <c r="J34" s="100" t="s">
        <v>22</v>
      </c>
      <c r="K34" s="105">
        <v>850</v>
      </c>
      <c r="L34" s="106" t="s">
        <v>270</v>
      </c>
      <c r="M34" s="106" t="s">
        <v>207</v>
      </c>
      <c r="N34" s="100" t="s">
        <v>9</v>
      </c>
      <c r="O34" s="108" t="s">
        <v>85</v>
      </c>
    </row>
    <row r="35" spans="1:15" s="4" customFormat="1" ht="38.25">
      <c r="A35" s="9">
        <f t="shared" si="2"/>
        <v>18</v>
      </c>
      <c r="B35" s="112" t="s">
        <v>455</v>
      </c>
      <c r="C35" s="114" t="s">
        <v>456</v>
      </c>
      <c r="D35" s="100" t="s">
        <v>454</v>
      </c>
      <c r="E35" s="100" t="s">
        <v>23</v>
      </c>
      <c r="F35" s="108">
        <f t="shared" ref="F35:F40" si="3">IF(G35="тн",168,IF(G35="шт",796,IF(G35="кг",166,IF(G35="м2",55,IF(G35="м3",113,IF(G35="п.м.",18,IF(G35="секц",840,IF(G35="компл",839,0))))))))</f>
        <v>168</v>
      </c>
      <c r="G35" s="108" t="s">
        <v>0</v>
      </c>
      <c r="H35" s="137">
        <v>90.92</v>
      </c>
      <c r="I35" s="106" t="s">
        <v>28</v>
      </c>
      <c r="J35" s="100" t="s">
        <v>46</v>
      </c>
      <c r="K35" s="137">
        <v>1600</v>
      </c>
      <c r="L35" s="106" t="s">
        <v>270</v>
      </c>
      <c r="M35" s="106" t="s">
        <v>313</v>
      </c>
      <c r="N35" s="100" t="s">
        <v>45</v>
      </c>
      <c r="O35" s="108" t="s">
        <v>73</v>
      </c>
    </row>
    <row r="36" spans="1:15" s="4" customFormat="1" ht="63.75">
      <c r="A36" s="9">
        <f t="shared" si="2"/>
        <v>19</v>
      </c>
      <c r="B36" s="114" t="s">
        <v>164</v>
      </c>
      <c r="C36" s="138" t="s">
        <v>294</v>
      </c>
      <c r="D36" s="100" t="s">
        <v>301</v>
      </c>
      <c r="E36" s="100" t="s">
        <v>86</v>
      </c>
      <c r="F36" s="102">
        <f t="shared" si="3"/>
        <v>796</v>
      </c>
      <c r="G36" s="100" t="s">
        <v>10</v>
      </c>
      <c r="H36" s="105" t="s">
        <v>1</v>
      </c>
      <c r="I36" s="106">
        <v>30401</v>
      </c>
      <c r="J36" s="100" t="s">
        <v>22</v>
      </c>
      <c r="K36" s="139">
        <v>1150</v>
      </c>
      <c r="L36" s="106" t="s">
        <v>270</v>
      </c>
      <c r="M36" s="106" t="s">
        <v>207</v>
      </c>
      <c r="N36" s="100" t="s">
        <v>9</v>
      </c>
      <c r="O36" s="108" t="s">
        <v>85</v>
      </c>
    </row>
    <row r="37" spans="1:15" ht="51">
      <c r="A37" s="9">
        <f t="shared" si="2"/>
        <v>20</v>
      </c>
      <c r="B37" s="114" t="s">
        <v>164</v>
      </c>
      <c r="C37" s="138" t="s">
        <v>168</v>
      </c>
      <c r="D37" s="100" t="s">
        <v>212</v>
      </c>
      <c r="E37" s="100" t="s">
        <v>23</v>
      </c>
      <c r="F37" s="102">
        <f t="shared" si="3"/>
        <v>796</v>
      </c>
      <c r="G37" s="100" t="s">
        <v>10</v>
      </c>
      <c r="H37" s="105" t="s">
        <v>1</v>
      </c>
      <c r="I37" s="106">
        <v>30401</v>
      </c>
      <c r="J37" s="100" t="s">
        <v>22</v>
      </c>
      <c r="K37" s="137">
        <v>1200</v>
      </c>
      <c r="L37" s="106" t="s">
        <v>270</v>
      </c>
      <c r="M37" s="106" t="s">
        <v>207</v>
      </c>
      <c r="N37" s="100" t="s">
        <v>9</v>
      </c>
      <c r="O37" s="108" t="s">
        <v>85</v>
      </c>
    </row>
    <row r="38" spans="1:15" s="41" customFormat="1" ht="38.25">
      <c r="A38" s="9">
        <f t="shared" si="2"/>
        <v>21</v>
      </c>
      <c r="B38" s="114" t="s">
        <v>164</v>
      </c>
      <c r="C38" s="112" t="s">
        <v>168</v>
      </c>
      <c r="D38" s="101" t="s">
        <v>181</v>
      </c>
      <c r="E38" s="101" t="s">
        <v>83</v>
      </c>
      <c r="F38" s="140">
        <f t="shared" si="3"/>
        <v>796</v>
      </c>
      <c r="G38" s="101" t="s">
        <v>10</v>
      </c>
      <c r="H38" s="137" t="s">
        <v>1</v>
      </c>
      <c r="I38" s="106">
        <v>30401</v>
      </c>
      <c r="J38" s="100" t="s">
        <v>22</v>
      </c>
      <c r="K38" s="105">
        <v>1500</v>
      </c>
      <c r="L38" s="141" t="s">
        <v>270</v>
      </c>
      <c r="M38" s="141" t="s">
        <v>207</v>
      </c>
      <c r="N38" s="100" t="s">
        <v>9</v>
      </c>
      <c r="O38" s="108" t="s">
        <v>85</v>
      </c>
    </row>
    <row r="39" spans="1:15" s="41" customFormat="1" ht="51">
      <c r="A39" s="9">
        <f t="shared" si="2"/>
        <v>22</v>
      </c>
      <c r="B39" s="114" t="s">
        <v>164</v>
      </c>
      <c r="C39" s="112" t="s">
        <v>293</v>
      </c>
      <c r="D39" s="100" t="s">
        <v>382</v>
      </c>
      <c r="E39" s="100" t="s">
        <v>211</v>
      </c>
      <c r="F39" s="102">
        <f t="shared" si="3"/>
        <v>796</v>
      </c>
      <c r="G39" s="100" t="s">
        <v>10</v>
      </c>
      <c r="H39" s="105" t="s">
        <v>1</v>
      </c>
      <c r="I39" s="106">
        <v>30401</v>
      </c>
      <c r="J39" s="100" t="s">
        <v>22</v>
      </c>
      <c r="K39" s="105">
        <v>1700</v>
      </c>
      <c r="L39" s="141" t="s">
        <v>270</v>
      </c>
      <c r="M39" s="141" t="s">
        <v>207</v>
      </c>
      <c r="N39" s="100" t="s">
        <v>9</v>
      </c>
      <c r="O39" s="108" t="s">
        <v>85</v>
      </c>
    </row>
    <row r="40" spans="1:15" s="41" customFormat="1" ht="63.75">
      <c r="A40" s="9">
        <f t="shared" si="2"/>
        <v>23</v>
      </c>
      <c r="B40" s="114" t="s">
        <v>184</v>
      </c>
      <c r="C40" s="112" t="s">
        <v>185</v>
      </c>
      <c r="D40" s="100" t="s">
        <v>183</v>
      </c>
      <c r="E40" s="100" t="s">
        <v>87</v>
      </c>
      <c r="F40" s="102">
        <f t="shared" si="3"/>
        <v>166</v>
      </c>
      <c r="G40" s="100" t="s">
        <v>69</v>
      </c>
      <c r="H40" s="105" t="s">
        <v>1</v>
      </c>
      <c r="I40" s="106">
        <v>30401</v>
      </c>
      <c r="J40" s="100" t="s">
        <v>22</v>
      </c>
      <c r="K40" s="105">
        <v>1800</v>
      </c>
      <c r="L40" s="141" t="s">
        <v>270</v>
      </c>
      <c r="M40" s="141" t="s">
        <v>207</v>
      </c>
      <c r="N40" s="100" t="s">
        <v>9</v>
      </c>
      <c r="O40" s="108" t="s">
        <v>85</v>
      </c>
    </row>
    <row r="41" spans="1:15" s="4" customFormat="1" ht="63.75">
      <c r="A41" s="9">
        <f t="shared" si="2"/>
        <v>24</v>
      </c>
      <c r="B41" s="114" t="s">
        <v>164</v>
      </c>
      <c r="C41" s="112" t="s">
        <v>168</v>
      </c>
      <c r="D41" s="100" t="s">
        <v>182</v>
      </c>
      <c r="E41" s="100" t="s">
        <v>84</v>
      </c>
      <c r="F41" s="102">
        <f t="shared" ref="F41:F67" si="4">IF(G41="тн",168,IF(G41="шт",796,IF(G41="кг",166,IF(G41="м2",55,IF(G41="м3",113,IF(G41="п.м.",18,IF(G41="секц",840,IF(G41="компл",839,0))))))))</f>
        <v>796</v>
      </c>
      <c r="G41" s="100" t="s">
        <v>10</v>
      </c>
      <c r="H41" s="105" t="s">
        <v>1</v>
      </c>
      <c r="I41" s="142">
        <v>30401</v>
      </c>
      <c r="J41" s="100" t="s">
        <v>22</v>
      </c>
      <c r="K41" s="137">
        <v>4500</v>
      </c>
      <c r="L41" s="106" t="s">
        <v>270</v>
      </c>
      <c r="M41" s="106" t="s">
        <v>207</v>
      </c>
      <c r="N41" s="100" t="s">
        <v>9</v>
      </c>
      <c r="O41" s="108" t="s">
        <v>85</v>
      </c>
    </row>
    <row r="42" spans="1:15" ht="318.75">
      <c r="A42" s="9">
        <f t="shared" si="2"/>
        <v>25</v>
      </c>
      <c r="B42" s="114" t="s">
        <v>248</v>
      </c>
      <c r="C42" s="114" t="s">
        <v>249</v>
      </c>
      <c r="D42" s="100" t="s">
        <v>358</v>
      </c>
      <c r="E42" s="100" t="s">
        <v>359</v>
      </c>
      <c r="F42" s="102">
        <f t="shared" si="4"/>
        <v>796</v>
      </c>
      <c r="G42" s="100" t="s">
        <v>10</v>
      </c>
      <c r="H42" s="143">
        <v>50</v>
      </c>
      <c r="I42" s="106" t="s">
        <v>28</v>
      </c>
      <c r="J42" s="100" t="s">
        <v>46</v>
      </c>
      <c r="K42" s="144">
        <v>4641.58</v>
      </c>
      <c r="L42" s="106" t="s">
        <v>270</v>
      </c>
      <c r="M42" s="106" t="s">
        <v>207</v>
      </c>
      <c r="N42" s="100" t="s">
        <v>9</v>
      </c>
      <c r="O42" s="108" t="s">
        <v>85</v>
      </c>
    </row>
    <row r="43" spans="1:15" ht="51">
      <c r="A43" s="9">
        <f t="shared" si="2"/>
        <v>26</v>
      </c>
      <c r="B43" s="114" t="s">
        <v>498</v>
      </c>
      <c r="C43" s="114" t="s">
        <v>499</v>
      </c>
      <c r="D43" s="100" t="s">
        <v>500</v>
      </c>
      <c r="E43" s="100" t="s">
        <v>23</v>
      </c>
      <c r="F43" s="127">
        <f t="shared" si="4"/>
        <v>796</v>
      </c>
      <c r="G43" s="147" t="s">
        <v>10</v>
      </c>
      <c r="H43" s="148">
        <v>1</v>
      </c>
      <c r="I43" s="106" t="s">
        <v>58</v>
      </c>
      <c r="J43" s="100" t="s">
        <v>22</v>
      </c>
      <c r="K43" s="105">
        <v>300</v>
      </c>
      <c r="L43" s="106" t="s">
        <v>270</v>
      </c>
      <c r="M43" s="106" t="s">
        <v>216</v>
      </c>
      <c r="N43" s="100" t="s">
        <v>148</v>
      </c>
      <c r="O43" s="108" t="s">
        <v>85</v>
      </c>
    </row>
    <row r="44" spans="1:15" ht="63.75">
      <c r="A44" s="9">
        <f t="shared" si="2"/>
        <v>27</v>
      </c>
      <c r="B44" s="114" t="s">
        <v>501</v>
      </c>
      <c r="C44" s="114" t="s">
        <v>502</v>
      </c>
      <c r="D44" s="100" t="s">
        <v>503</v>
      </c>
      <c r="E44" s="100" t="s">
        <v>23</v>
      </c>
      <c r="F44" s="127">
        <f t="shared" si="4"/>
        <v>796</v>
      </c>
      <c r="G44" s="147" t="s">
        <v>10</v>
      </c>
      <c r="H44" s="148">
        <v>1</v>
      </c>
      <c r="I44" s="106" t="s">
        <v>58</v>
      </c>
      <c r="J44" s="100" t="s">
        <v>22</v>
      </c>
      <c r="K44" s="105">
        <v>150</v>
      </c>
      <c r="L44" s="106" t="s">
        <v>270</v>
      </c>
      <c r="M44" s="106" t="s">
        <v>216</v>
      </c>
      <c r="N44" s="100" t="s">
        <v>9</v>
      </c>
      <c r="O44" s="108" t="s">
        <v>85</v>
      </c>
    </row>
    <row r="45" spans="1:15" ht="51">
      <c r="A45" s="9">
        <f t="shared" si="2"/>
        <v>28</v>
      </c>
      <c r="B45" s="114" t="s">
        <v>136</v>
      </c>
      <c r="C45" s="114" t="s">
        <v>504</v>
      </c>
      <c r="D45" s="100" t="s">
        <v>505</v>
      </c>
      <c r="E45" s="100" t="s">
        <v>23</v>
      </c>
      <c r="F45" s="127">
        <f t="shared" si="4"/>
        <v>796</v>
      </c>
      <c r="G45" s="147" t="s">
        <v>10</v>
      </c>
      <c r="H45" s="148">
        <v>2</v>
      </c>
      <c r="I45" s="106" t="s">
        <v>58</v>
      </c>
      <c r="J45" s="100" t="s">
        <v>22</v>
      </c>
      <c r="K45" s="105">
        <v>700</v>
      </c>
      <c r="L45" s="106" t="s">
        <v>270</v>
      </c>
      <c r="M45" s="106" t="s">
        <v>216</v>
      </c>
      <c r="N45" s="100" t="s">
        <v>9</v>
      </c>
      <c r="O45" s="108" t="s">
        <v>85</v>
      </c>
    </row>
    <row r="46" spans="1:15" ht="38.25">
      <c r="A46" s="9">
        <f t="shared" si="2"/>
        <v>29</v>
      </c>
      <c r="B46" s="114" t="s">
        <v>506</v>
      </c>
      <c r="C46" s="114" t="s">
        <v>507</v>
      </c>
      <c r="D46" s="100" t="s">
        <v>508</v>
      </c>
      <c r="E46" s="100" t="s">
        <v>23</v>
      </c>
      <c r="F46" s="127">
        <f t="shared" si="4"/>
        <v>796</v>
      </c>
      <c r="G46" s="147" t="s">
        <v>10</v>
      </c>
      <c r="H46" s="148">
        <v>3</v>
      </c>
      <c r="I46" s="106" t="s">
        <v>58</v>
      </c>
      <c r="J46" s="100" t="s">
        <v>22</v>
      </c>
      <c r="K46" s="105">
        <v>570</v>
      </c>
      <c r="L46" s="106" t="s">
        <v>270</v>
      </c>
      <c r="M46" s="106" t="s">
        <v>216</v>
      </c>
      <c r="N46" s="100" t="s">
        <v>9</v>
      </c>
      <c r="O46" s="108" t="s">
        <v>85</v>
      </c>
    </row>
    <row r="47" spans="1:15" ht="38.25">
      <c r="A47" s="9">
        <f t="shared" si="2"/>
        <v>30</v>
      </c>
      <c r="B47" s="112" t="s">
        <v>492</v>
      </c>
      <c r="C47" s="112" t="s">
        <v>509</v>
      </c>
      <c r="D47" s="100" t="s">
        <v>510</v>
      </c>
      <c r="E47" s="100" t="s">
        <v>23</v>
      </c>
      <c r="F47" s="127">
        <f t="shared" si="4"/>
        <v>796</v>
      </c>
      <c r="G47" s="147" t="s">
        <v>10</v>
      </c>
      <c r="H47" s="148">
        <v>8</v>
      </c>
      <c r="I47" s="106" t="s">
        <v>58</v>
      </c>
      <c r="J47" s="100" t="s">
        <v>22</v>
      </c>
      <c r="K47" s="105">
        <v>320</v>
      </c>
      <c r="L47" s="106" t="s">
        <v>270</v>
      </c>
      <c r="M47" s="106" t="s">
        <v>216</v>
      </c>
      <c r="N47" s="100" t="s">
        <v>9</v>
      </c>
      <c r="O47" s="108" t="s">
        <v>85</v>
      </c>
    </row>
    <row r="48" spans="1:15" ht="38.25">
      <c r="A48" s="9">
        <f t="shared" si="2"/>
        <v>31</v>
      </c>
      <c r="B48" s="112" t="s">
        <v>511</v>
      </c>
      <c r="C48" s="112" t="s">
        <v>512</v>
      </c>
      <c r="D48" s="100" t="s">
        <v>513</v>
      </c>
      <c r="E48" s="100" t="s">
        <v>23</v>
      </c>
      <c r="F48" s="127">
        <f t="shared" si="4"/>
        <v>796</v>
      </c>
      <c r="G48" s="147" t="s">
        <v>10</v>
      </c>
      <c r="H48" s="148">
        <v>3</v>
      </c>
      <c r="I48" s="106" t="s">
        <v>58</v>
      </c>
      <c r="J48" s="100" t="s">
        <v>22</v>
      </c>
      <c r="K48" s="105">
        <v>1160</v>
      </c>
      <c r="L48" s="106" t="s">
        <v>270</v>
      </c>
      <c r="M48" s="106" t="s">
        <v>216</v>
      </c>
      <c r="N48" s="100" t="s">
        <v>9</v>
      </c>
      <c r="O48" s="108" t="s">
        <v>85</v>
      </c>
    </row>
    <row r="49" spans="1:16" ht="51">
      <c r="A49" s="9">
        <f t="shared" si="2"/>
        <v>32</v>
      </c>
      <c r="B49" s="114" t="s">
        <v>514</v>
      </c>
      <c r="C49" s="114" t="s">
        <v>515</v>
      </c>
      <c r="D49" s="100" t="s">
        <v>516</v>
      </c>
      <c r="E49" s="100" t="s">
        <v>23</v>
      </c>
      <c r="F49" s="127">
        <f t="shared" si="4"/>
        <v>796</v>
      </c>
      <c r="G49" s="147" t="s">
        <v>10</v>
      </c>
      <c r="H49" s="148" t="s">
        <v>1</v>
      </c>
      <c r="I49" s="106" t="s">
        <v>58</v>
      </c>
      <c r="J49" s="100" t="s">
        <v>22</v>
      </c>
      <c r="K49" s="105">
        <v>1025</v>
      </c>
      <c r="L49" s="106" t="s">
        <v>270</v>
      </c>
      <c r="M49" s="106" t="s">
        <v>216</v>
      </c>
      <c r="N49" s="100" t="s">
        <v>9</v>
      </c>
      <c r="O49" s="108" t="s">
        <v>85</v>
      </c>
    </row>
    <row r="50" spans="1:16" ht="76.5">
      <c r="A50" s="9">
        <f t="shared" si="2"/>
        <v>33</v>
      </c>
      <c r="B50" s="112" t="s">
        <v>478</v>
      </c>
      <c r="C50" s="114" t="s">
        <v>479</v>
      </c>
      <c r="D50" s="119" t="s">
        <v>480</v>
      </c>
      <c r="E50" s="100" t="s">
        <v>23</v>
      </c>
      <c r="F50" s="120">
        <f>IF(G50="тн",168,IF(G50="шт",796,IF(G50="кг",166,IF(G50="м2",55,IF(G50="м3",113,IF(G50="п.м.",18,IF(G50="секц",840,IF(G50="компл",839,0))))))))</f>
        <v>796</v>
      </c>
      <c r="G50" s="100" t="s">
        <v>10</v>
      </c>
      <c r="H50" s="100" t="s">
        <v>1</v>
      </c>
      <c r="I50" s="121" t="s">
        <v>483</v>
      </c>
      <c r="J50" s="100" t="s">
        <v>481</v>
      </c>
      <c r="K50" s="105">
        <v>304.25</v>
      </c>
      <c r="L50" s="106" t="s">
        <v>270</v>
      </c>
      <c r="M50" s="106" t="s">
        <v>300</v>
      </c>
      <c r="N50" s="100" t="s">
        <v>45</v>
      </c>
      <c r="O50" s="111" t="s">
        <v>73</v>
      </c>
      <c r="P50" s="118"/>
    </row>
    <row r="51" spans="1:16" ht="63.75">
      <c r="A51" s="9">
        <f t="shared" si="2"/>
        <v>34</v>
      </c>
      <c r="B51" s="114" t="s">
        <v>143</v>
      </c>
      <c r="C51" s="114" t="s">
        <v>147</v>
      </c>
      <c r="D51" s="119" t="s">
        <v>484</v>
      </c>
      <c r="E51" s="100" t="s">
        <v>23</v>
      </c>
      <c r="F51" s="108">
        <f>IF(G51="тн",168,IF(G51="шт",796,IF(G51="кг",166,IF(G51="м2",55,IF(G51="м3",113,IF(G51="п.м.",18,IF(G51="секц",840,IF(G51="компл",839,0))))))))</f>
        <v>796</v>
      </c>
      <c r="G51" s="119" t="s">
        <v>10</v>
      </c>
      <c r="H51" s="123">
        <v>1</v>
      </c>
      <c r="I51" s="106" t="s">
        <v>26</v>
      </c>
      <c r="J51" s="100" t="s">
        <v>49</v>
      </c>
      <c r="K51" s="123">
        <v>427</v>
      </c>
      <c r="L51" s="106" t="s">
        <v>270</v>
      </c>
      <c r="M51" s="106" t="s">
        <v>270</v>
      </c>
      <c r="N51" s="100" t="s">
        <v>45</v>
      </c>
      <c r="O51" s="108" t="s">
        <v>73</v>
      </c>
      <c r="P51" s="118"/>
    </row>
    <row r="52" spans="1:16" ht="51">
      <c r="A52" s="9">
        <f t="shared" si="2"/>
        <v>35</v>
      </c>
      <c r="B52" s="114" t="s">
        <v>120</v>
      </c>
      <c r="C52" s="124" t="s">
        <v>271</v>
      </c>
      <c r="D52" s="100" t="s">
        <v>318</v>
      </c>
      <c r="E52" s="100" t="s">
        <v>23</v>
      </c>
      <c r="F52" s="127">
        <v>168</v>
      </c>
      <c r="G52" s="100" t="s">
        <v>0</v>
      </c>
      <c r="H52" s="105">
        <v>1517</v>
      </c>
      <c r="I52" s="128" t="s">
        <v>28</v>
      </c>
      <c r="J52" s="100" t="s">
        <v>46</v>
      </c>
      <c r="K52" s="129">
        <v>101578.32</v>
      </c>
      <c r="L52" s="106" t="s">
        <v>270</v>
      </c>
      <c r="M52" s="106" t="s">
        <v>313</v>
      </c>
      <c r="N52" s="100" t="s">
        <v>9</v>
      </c>
      <c r="O52" s="100" t="s">
        <v>73</v>
      </c>
    </row>
    <row r="53" spans="1:16" ht="76.5">
      <c r="A53" s="9">
        <f t="shared" si="2"/>
        <v>36</v>
      </c>
      <c r="B53" s="130" t="s">
        <v>169</v>
      </c>
      <c r="C53" s="130" t="s">
        <v>257</v>
      </c>
      <c r="D53" s="100" t="s">
        <v>487</v>
      </c>
      <c r="E53" s="100" t="s">
        <v>23</v>
      </c>
      <c r="F53" s="131">
        <v>796</v>
      </c>
      <c r="G53" s="116" t="s">
        <v>10</v>
      </c>
      <c r="H53" s="103">
        <v>9</v>
      </c>
      <c r="I53" s="106" t="s">
        <v>58</v>
      </c>
      <c r="J53" s="100" t="s">
        <v>22</v>
      </c>
      <c r="K53" s="129">
        <v>210</v>
      </c>
      <c r="L53" s="107">
        <v>43101</v>
      </c>
      <c r="M53" s="107">
        <v>43466</v>
      </c>
      <c r="N53" s="100" t="s">
        <v>9</v>
      </c>
      <c r="O53" s="108" t="s">
        <v>85</v>
      </c>
    </row>
    <row r="54" spans="1:16" ht="102">
      <c r="A54" s="9">
        <f t="shared" si="2"/>
        <v>37</v>
      </c>
      <c r="B54" s="112" t="s">
        <v>488</v>
      </c>
      <c r="C54" s="124" t="s">
        <v>489</v>
      </c>
      <c r="D54" s="100" t="s">
        <v>490</v>
      </c>
      <c r="E54" s="125" t="s">
        <v>23</v>
      </c>
      <c r="F54" s="108">
        <f t="shared" ref="F54" si="5">IF(G54="тн",168,IF(G54="шт",796,IF(G54="кг",166,IF(G54="м2",55,IF(G54="м3",113,IF(G54="п.м.",18,IF(G54="секц",840,IF(G54="компл",839,0))))))))</f>
        <v>796</v>
      </c>
      <c r="G54" s="108" t="s">
        <v>10</v>
      </c>
      <c r="H54" s="105">
        <v>21982</v>
      </c>
      <c r="I54" s="106" t="s">
        <v>28</v>
      </c>
      <c r="J54" s="100" t="s">
        <v>491</v>
      </c>
      <c r="K54" s="105">
        <v>204.21</v>
      </c>
      <c r="L54" s="106" t="s">
        <v>270</v>
      </c>
      <c r="M54" s="106" t="s">
        <v>216</v>
      </c>
      <c r="N54" s="100" t="s">
        <v>45</v>
      </c>
      <c r="O54" s="108" t="s">
        <v>73</v>
      </c>
    </row>
    <row r="55" spans="1:16" ht="76.5">
      <c r="A55" s="9">
        <f t="shared" si="2"/>
        <v>38</v>
      </c>
      <c r="B55" s="130" t="s">
        <v>169</v>
      </c>
      <c r="C55" s="130" t="s">
        <v>257</v>
      </c>
      <c r="D55" s="100" t="s">
        <v>487</v>
      </c>
      <c r="E55" s="100" t="s">
        <v>23</v>
      </c>
      <c r="F55" s="131">
        <v>796</v>
      </c>
      <c r="G55" s="116" t="s">
        <v>10</v>
      </c>
      <c r="H55" s="103">
        <v>9</v>
      </c>
      <c r="I55" s="106" t="s">
        <v>58</v>
      </c>
      <c r="J55" s="100" t="s">
        <v>22</v>
      </c>
      <c r="K55" s="105">
        <v>210</v>
      </c>
      <c r="L55" s="107">
        <v>43101</v>
      </c>
      <c r="M55" s="107">
        <v>43466</v>
      </c>
      <c r="N55" s="100" t="s">
        <v>45</v>
      </c>
      <c r="O55" s="108" t="s">
        <v>73</v>
      </c>
    </row>
    <row r="56" spans="1:16" ht="38.25">
      <c r="A56" s="9">
        <f t="shared" si="2"/>
        <v>39</v>
      </c>
      <c r="B56" s="106" t="s">
        <v>495</v>
      </c>
      <c r="C56" s="142" t="s">
        <v>496</v>
      </c>
      <c r="D56" s="100" t="s">
        <v>497</v>
      </c>
      <c r="E56" s="100" t="s">
        <v>82</v>
      </c>
      <c r="F56" s="145">
        <f t="shared" ref="F56:F57" si="6">IF(G56="тн",168,IF(G56="шт",796,IF(G56="кг",166,IF(G56="м2",55,IF(G56="м3",113,IF(G56="п.м.",18,IF(G56="секц",840,IF(G56="компл",839,0))))))))</f>
        <v>796</v>
      </c>
      <c r="G56" s="100" t="s">
        <v>10</v>
      </c>
      <c r="H56" s="146">
        <v>1</v>
      </c>
      <c r="I56" s="106" t="s">
        <v>58</v>
      </c>
      <c r="J56" s="100" t="s">
        <v>22</v>
      </c>
      <c r="K56" s="105">
        <v>100000</v>
      </c>
      <c r="L56" s="104" t="s">
        <v>270</v>
      </c>
      <c r="M56" s="106" t="s">
        <v>401</v>
      </c>
      <c r="N56" s="100" t="s">
        <v>45</v>
      </c>
      <c r="O56" s="100" t="s">
        <v>73</v>
      </c>
    </row>
    <row r="57" spans="1:16" ht="76.5">
      <c r="A57" s="9">
        <f t="shared" si="2"/>
        <v>40</v>
      </c>
      <c r="B57" s="114" t="s">
        <v>121</v>
      </c>
      <c r="C57" s="114" t="s">
        <v>125</v>
      </c>
      <c r="D57" s="101" t="s">
        <v>520</v>
      </c>
      <c r="E57" s="100" t="s">
        <v>521</v>
      </c>
      <c r="F57" s="100">
        <f t="shared" si="6"/>
        <v>168</v>
      </c>
      <c r="G57" s="101" t="s">
        <v>0</v>
      </c>
      <c r="H57" s="105">
        <v>130</v>
      </c>
      <c r="I57" s="106" t="s">
        <v>25</v>
      </c>
      <c r="J57" s="101" t="s">
        <v>63</v>
      </c>
      <c r="K57" s="105">
        <v>613.6</v>
      </c>
      <c r="L57" s="106" t="s">
        <v>270</v>
      </c>
      <c r="M57" s="106" t="s">
        <v>300</v>
      </c>
      <c r="N57" s="100" t="s">
        <v>45</v>
      </c>
      <c r="O57" s="108" t="s">
        <v>73</v>
      </c>
    </row>
    <row r="58" spans="1:16" ht="63.75">
      <c r="A58" s="9">
        <f t="shared" si="2"/>
        <v>41</v>
      </c>
      <c r="B58" s="114" t="s">
        <v>253</v>
      </c>
      <c r="C58" s="114" t="s">
        <v>167</v>
      </c>
      <c r="D58" s="100" t="s">
        <v>523</v>
      </c>
      <c r="E58" s="100" t="s">
        <v>88</v>
      </c>
      <c r="F58" s="102">
        <f>IF(G58="тн",168,IF(G58="шт",796,IF(G58="кг",166,IF(G58="м2",55,IF(G58="м3",113,IF(G58="п.м.",18,IF(G58="секц",840,IF(G58="компл",839,0))))))))</f>
        <v>168</v>
      </c>
      <c r="G58" s="100" t="s">
        <v>0</v>
      </c>
      <c r="H58" s="143">
        <v>12000</v>
      </c>
      <c r="I58" s="100">
        <v>30129</v>
      </c>
      <c r="J58" s="100" t="s">
        <v>325</v>
      </c>
      <c r="K58" s="156">
        <v>1097</v>
      </c>
      <c r="L58" s="106" t="s">
        <v>300</v>
      </c>
      <c r="M58" s="106" t="s">
        <v>207</v>
      </c>
      <c r="N58" s="100" t="s">
        <v>45</v>
      </c>
      <c r="O58" s="108" t="s">
        <v>73</v>
      </c>
    </row>
    <row r="59" spans="1:16" ht="76.5">
      <c r="A59" s="9">
        <f t="shared" si="2"/>
        <v>42</v>
      </c>
      <c r="B59" s="114" t="s">
        <v>253</v>
      </c>
      <c r="C59" s="114" t="s">
        <v>167</v>
      </c>
      <c r="D59" s="100" t="s">
        <v>524</v>
      </c>
      <c r="E59" s="100" t="s">
        <v>88</v>
      </c>
      <c r="F59" s="102">
        <f>IF(G59="тн",168,IF(G59="шт",796,IF(G59="кг",166,IF(G59="м2",55,IF(G59="м3",113,IF(G59="п.м.",18,IF(G59="секц",840,IF(G59="компл",839,0))))))))</f>
        <v>168</v>
      </c>
      <c r="G59" s="100" t="s">
        <v>0</v>
      </c>
      <c r="H59" s="143">
        <v>1200</v>
      </c>
      <c r="I59" s="100">
        <v>30127</v>
      </c>
      <c r="J59" s="100" t="s">
        <v>331</v>
      </c>
      <c r="K59" s="156">
        <v>321</v>
      </c>
      <c r="L59" s="106" t="s">
        <v>300</v>
      </c>
      <c r="M59" s="106" t="s">
        <v>207</v>
      </c>
      <c r="N59" s="100" t="s">
        <v>45</v>
      </c>
      <c r="O59" s="108" t="s">
        <v>73</v>
      </c>
    </row>
    <row r="60" spans="1:16" ht="63.75">
      <c r="A60" s="9">
        <f t="shared" si="2"/>
        <v>43</v>
      </c>
      <c r="B60" s="114" t="s">
        <v>253</v>
      </c>
      <c r="C60" s="114" t="s">
        <v>167</v>
      </c>
      <c r="D60" s="157" t="s">
        <v>530</v>
      </c>
      <c r="E60" s="100" t="s">
        <v>88</v>
      </c>
      <c r="F60" s="102">
        <f>IF(G60="тн",168,IF(G60="шт",796,IF(G60="кг",166,IF(G60="м2",55,IF(G60="м3",113,IF(G60="п.м.",18,IF(G60="секц",840,IF(G60="компл",839,0))))))))</f>
        <v>168</v>
      </c>
      <c r="G60" s="100" t="s">
        <v>0</v>
      </c>
      <c r="H60" s="143">
        <v>5800</v>
      </c>
      <c r="I60" s="100">
        <v>30204</v>
      </c>
      <c r="J60" s="100" t="s">
        <v>328</v>
      </c>
      <c r="K60" s="156">
        <v>370.86</v>
      </c>
      <c r="L60" s="106" t="s">
        <v>300</v>
      </c>
      <c r="M60" s="106" t="s">
        <v>207</v>
      </c>
      <c r="N60" s="100" t="s">
        <v>45</v>
      </c>
      <c r="O60" s="108" t="s">
        <v>73</v>
      </c>
    </row>
    <row r="61" spans="1:16" s="135" customFormat="1" ht="76.5">
      <c r="A61" s="9">
        <f t="shared" si="2"/>
        <v>44</v>
      </c>
      <c r="B61" s="132" t="s">
        <v>492</v>
      </c>
      <c r="C61" s="133" t="s">
        <v>493</v>
      </c>
      <c r="D61" s="100" t="s">
        <v>494</v>
      </c>
      <c r="E61" s="100" t="s">
        <v>29</v>
      </c>
      <c r="F61" s="108">
        <v>796</v>
      </c>
      <c r="G61" s="100" t="s">
        <v>10</v>
      </c>
      <c r="H61" s="123">
        <v>1</v>
      </c>
      <c r="I61" s="104" t="s">
        <v>58</v>
      </c>
      <c r="J61" s="101" t="s">
        <v>22</v>
      </c>
      <c r="K61" s="105">
        <v>140</v>
      </c>
      <c r="L61" s="106" t="s">
        <v>300</v>
      </c>
      <c r="M61" s="107">
        <v>43191</v>
      </c>
      <c r="N61" s="100" t="s">
        <v>45</v>
      </c>
      <c r="O61" s="108" t="s">
        <v>73</v>
      </c>
    </row>
    <row r="62" spans="1:16" s="4" customFormat="1" ht="63.75">
      <c r="A62" s="9">
        <f t="shared" si="2"/>
        <v>45</v>
      </c>
      <c r="B62" s="114" t="s">
        <v>251</v>
      </c>
      <c r="C62" s="114" t="s">
        <v>252</v>
      </c>
      <c r="D62" s="100" t="s">
        <v>213</v>
      </c>
      <c r="E62" s="100" t="s">
        <v>23</v>
      </c>
      <c r="F62" s="102">
        <v>796</v>
      </c>
      <c r="G62" s="100" t="s">
        <v>10</v>
      </c>
      <c r="H62" s="154" t="s">
        <v>7</v>
      </c>
      <c r="I62" s="104" t="s">
        <v>58</v>
      </c>
      <c r="J62" s="100" t="s">
        <v>22</v>
      </c>
      <c r="K62" s="137">
        <v>520</v>
      </c>
      <c r="L62" s="106" t="s">
        <v>300</v>
      </c>
      <c r="M62" s="106" t="s">
        <v>207</v>
      </c>
      <c r="N62" s="100" t="s">
        <v>45</v>
      </c>
      <c r="O62" s="100" t="s">
        <v>73</v>
      </c>
    </row>
    <row r="63" spans="1:16" s="4" customFormat="1" ht="51">
      <c r="A63" s="9">
        <f t="shared" si="2"/>
        <v>46</v>
      </c>
      <c r="B63" s="109" t="s">
        <v>296</v>
      </c>
      <c r="C63" s="114" t="s">
        <v>297</v>
      </c>
      <c r="D63" s="100" t="s">
        <v>565</v>
      </c>
      <c r="E63" s="100" t="s">
        <v>23</v>
      </c>
      <c r="F63" s="102">
        <f>IF(G63="тн",168,IF(G63="шт",796,IF(G63="кг",166,IF(G63="м2",55,IF(G63="м3",113,IF(G63="п.м.",18,IF(G63="секц",840,IF(G63="компл",839,0))))))))</f>
        <v>796</v>
      </c>
      <c r="G63" s="100" t="s">
        <v>10</v>
      </c>
      <c r="H63" s="105">
        <v>1</v>
      </c>
      <c r="I63" s="106" t="s">
        <v>58</v>
      </c>
      <c r="J63" s="136" t="s">
        <v>22</v>
      </c>
      <c r="K63" s="105">
        <v>1675.9</v>
      </c>
      <c r="L63" s="106" t="s">
        <v>300</v>
      </c>
      <c r="M63" s="106" t="s">
        <v>566</v>
      </c>
      <c r="N63" s="100" t="s">
        <v>45</v>
      </c>
      <c r="O63" s="111" t="s">
        <v>73</v>
      </c>
    </row>
    <row r="64" spans="1:16" ht="63.75">
      <c r="A64" s="9">
        <f t="shared" si="2"/>
        <v>47</v>
      </c>
      <c r="B64" s="114" t="s">
        <v>241</v>
      </c>
      <c r="C64" s="114" t="s">
        <v>485</v>
      </c>
      <c r="D64" s="119" t="s">
        <v>349</v>
      </c>
      <c r="E64" s="100" t="s">
        <v>23</v>
      </c>
      <c r="F64" s="108">
        <f t="shared" ref="F64:F65" si="7">IF(G64="тн",168,IF(G64="шт",796,IF(G64="кг",166,IF(G64="м2",55,IF(G64="м3",113,IF(G64="п.м.",18,IF(G64="секц",840,IF(G64="компл",839,0))))))))</f>
        <v>796</v>
      </c>
      <c r="G64" s="119" t="s">
        <v>10</v>
      </c>
      <c r="H64" s="123">
        <v>1</v>
      </c>
      <c r="I64" s="106" t="s">
        <v>321</v>
      </c>
      <c r="J64" s="100" t="s">
        <v>320</v>
      </c>
      <c r="K64" s="105">
        <v>1819.58</v>
      </c>
      <c r="L64" s="106" t="s">
        <v>300</v>
      </c>
      <c r="M64" s="106" t="s">
        <v>228</v>
      </c>
      <c r="N64" s="100" t="s">
        <v>45</v>
      </c>
      <c r="O64" s="108" t="s">
        <v>73</v>
      </c>
    </row>
    <row r="65" spans="1:15" ht="51">
      <c r="A65" s="9">
        <f t="shared" si="2"/>
        <v>48</v>
      </c>
      <c r="B65" s="112" t="s">
        <v>385</v>
      </c>
      <c r="C65" s="138" t="s">
        <v>433</v>
      </c>
      <c r="D65" s="100" t="s">
        <v>545</v>
      </c>
      <c r="E65" s="100" t="s">
        <v>546</v>
      </c>
      <c r="F65" s="145">
        <f t="shared" si="7"/>
        <v>796</v>
      </c>
      <c r="G65" s="100" t="s">
        <v>10</v>
      </c>
      <c r="H65" s="105">
        <v>1</v>
      </c>
      <c r="I65" s="106" t="s">
        <v>547</v>
      </c>
      <c r="J65" s="100" t="s">
        <v>22</v>
      </c>
      <c r="K65" s="129">
        <v>3825</v>
      </c>
      <c r="L65" s="107">
        <v>43132</v>
      </c>
      <c r="M65" s="106" t="s">
        <v>303</v>
      </c>
      <c r="N65" s="100" t="s">
        <v>9</v>
      </c>
      <c r="O65" s="111" t="s">
        <v>85</v>
      </c>
    </row>
    <row r="66" spans="1:15" ht="51">
      <c r="A66" s="9">
        <f t="shared" si="2"/>
        <v>49</v>
      </c>
      <c r="B66" s="114" t="s">
        <v>498</v>
      </c>
      <c r="C66" s="114" t="s">
        <v>517</v>
      </c>
      <c r="D66" s="100" t="s">
        <v>518</v>
      </c>
      <c r="E66" s="100" t="s">
        <v>23</v>
      </c>
      <c r="F66" s="127">
        <f>IF(G66="тн",168,IF(G66="шт",796,IF(G66="кг",166,IF(G66="м2",55,IF(G66="м3",113,IF(G66="п.м.",18,IF(G66="секц",840,IF(G66="компл",839,0))))))))</f>
        <v>796</v>
      </c>
      <c r="G66" s="147" t="s">
        <v>10</v>
      </c>
      <c r="H66" s="148">
        <v>1</v>
      </c>
      <c r="I66" s="106" t="s">
        <v>58</v>
      </c>
      <c r="J66" s="100" t="s">
        <v>22</v>
      </c>
      <c r="K66" s="105">
        <v>500</v>
      </c>
      <c r="L66" s="106" t="s">
        <v>300</v>
      </c>
      <c r="M66" s="106" t="s">
        <v>216</v>
      </c>
      <c r="N66" s="100" t="s">
        <v>148</v>
      </c>
      <c r="O66" s="108" t="s">
        <v>85</v>
      </c>
    </row>
    <row r="67" spans="1:15" ht="38.25">
      <c r="A67" s="9">
        <f t="shared" si="2"/>
        <v>50</v>
      </c>
      <c r="B67" s="114" t="s">
        <v>120</v>
      </c>
      <c r="C67" s="114" t="s">
        <v>231</v>
      </c>
      <c r="D67" s="100" t="s">
        <v>112</v>
      </c>
      <c r="E67" s="100" t="s">
        <v>437</v>
      </c>
      <c r="F67" s="100">
        <f t="shared" si="4"/>
        <v>168</v>
      </c>
      <c r="G67" s="100" t="s">
        <v>0</v>
      </c>
      <c r="H67" s="105">
        <v>1.8</v>
      </c>
      <c r="I67" s="158" t="s">
        <v>58</v>
      </c>
      <c r="J67" s="100" t="s">
        <v>22</v>
      </c>
      <c r="K67" s="105">
        <v>107.41</v>
      </c>
      <c r="L67" s="141" t="s">
        <v>300</v>
      </c>
      <c r="M67" s="141" t="s">
        <v>216</v>
      </c>
      <c r="N67" s="100" t="s">
        <v>148</v>
      </c>
      <c r="O67" s="108" t="s">
        <v>85</v>
      </c>
    </row>
    <row r="68" spans="1:15" s="4" customFormat="1" ht="114.75">
      <c r="A68" s="9">
        <f t="shared" si="2"/>
        <v>51</v>
      </c>
      <c r="B68" s="114" t="s">
        <v>425</v>
      </c>
      <c r="C68" s="112" t="s">
        <v>426</v>
      </c>
      <c r="D68" s="100" t="s">
        <v>367</v>
      </c>
      <c r="E68" s="100" t="s">
        <v>23</v>
      </c>
      <c r="F68" s="102">
        <v>796</v>
      </c>
      <c r="G68" s="100" t="s">
        <v>91</v>
      </c>
      <c r="H68" s="117">
        <v>1</v>
      </c>
      <c r="I68" s="106" t="s">
        <v>28</v>
      </c>
      <c r="J68" s="100" t="s">
        <v>562</v>
      </c>
      <c r="K68" s="156">
        <v>365</v>
      </c>
      <c r="L68" s="106" t="s">
        <v>300</v>
      </c>
      <c r="M68" s="106" t="s">
        <v>216</v>
      </c>
      <c r="N68" s="100" t="s">
        <v>9</v>
      </c>
      <c r="O68" s="108" t="s">
        <v>85</v>
      </c>
    </row>
    <row r="69" spans="1:15" s="4" customFormat="1" ht="102">
      <c r="A69" s="9">
        <f t="shared" si="2"/>
        <v>52</v>
      </c>
      <c r="B69" s="112" t="s">
        <v>131</v>
      </c>
      <c r="C69" s="114" t="s">
        <v>132</v>
      </c>
      <c r="D69" s="119" t="s">
        <v>215</v>
      </c>
      <c r="E69" s="100" t="s">
        <v>98</v>
      </c>
      <c r="F69" s="119">
        <f>IF(G69="тн",168,IF(G69="шт",796,IF(G69="кг",166,IF(G69="м2",55,IF(G69="м3",113,IF(G69="п.м.",18,IF(G69="секц",840,IF(G69="компл",839,0))))))))</f>
        <v>796</v>
      </c>
      <c r="G69" s="119" t="s">
        <v>10</v>
      </c>
      <c r="H69" s="119">
        <v>30</v>
      </c>
      <c r="I69" s="158" t="s">
        <v>299</v>
      </c>
      <c r="J69" s="136" t="s">
        <v>298</v>
      </c>
      <c r="K69" s="105">
        <v>270</v>
      </c>
      <c r="L69" s="106" t="s">
        <v>300</v>
      </c>
      <c r="M69" s="106" t="s">
        <v>303</v>
      </c>
      <c r="N69" s="100" t="s">
        <v>148</v>
      </c>
      <c r="O69" s="111" t="s">
        <v>85</v>
      </c>
    </row>
    <row r="70" spans="1:15" ht="114.75">
      <c r="A70" s="9">
        <f t="shared" si="2"/>
        <v>53</v>
      </c>
      <c r="B70" s="112" t="s">
        <v>146</v>
      </c>
      <c r="C70" s="114" t="s">
        <v>149</v>
      </c>
      <c r="D70" s="126" t="s">
        <v>357</v>
      </c>
      <c r="E70" s="100" t="s">
        <v>23</v>
      </c>
      <c r="F70" s="108">
        <f t="shared" ref="F70:F71" si="8">IF(G70="тн",168,IF(G70="шт",796,IF(G70="кг",166,IF(G70="м2",55,IF(G70="м3",113,IF(G70="п.м.",18,IF(G70="секц",840,IF(G70="компл",839,0))))))))</f>
        <v>796</v>
      </c>
      <c r="G70" s="177" t="s">
        <v>10</v>
      </c>
      <c r="H70" s="105">
        <v>2</v>
      </c>
      <c r="I70" s="106" t="s">
        <v>28</v>
      </c>
      <c r="J70" s="100" t="s">
        <v>46</v>
      </c>
      <c r="K70" s="105">
        <v>413</v>
      </c>
      <c r="L70" s="106" t="s">
        <v>300</v>
      </c>
      <c r="M70" s="106" t="s">
        <v>272</v>
      </c>
      <c r="N70" s="100" t="s">
        <v>9</v>
      </c>
      <c r="O70" s="108" t="s">
        <v>73</v>
      </c>
    </row>
    <row r="71" spans="1:15" s="4" customFormat="1" ht="38.25">
      <c r="A71" s="9">
        <f t="shared" si="2"/>
        <v>54</v>
      </c>
      <c r="B71" s="114" t="s">
        <v>120</v>
      </c>
      <c r="C71" s="124" t="s">
        <v>231</v>
      </c>
      <c r="D71" s="100" t="s">
        <v>439</v>
      </c>
      <c r="E71" s="100" t="s">
        <v>440</v>
      </c>
      <c r="F71" s="125">
        <f t="shared" si="8"/>
        <v>168</v>
      </c>
      <c r="G71" s="100" t="s">
        <v>0</v>
      </c>
      <c r="H71" s="105">
        <v>4.32</v>
      </c>
      <c r="I71" s="158" t="s">
        <v>58</v>
      </c>
      <c r="J71" s="100" t="s">
        <v>22</v>
      </c>
      <c r="K71" s="105">
        <v>799.2</v>
      </c>
      <c r="L71" s="106" t="s">
        <v>300</v>
      </c>
      <c r="M71" s="106" t="s">
        <v>216</v>
      </c>
      <c r="N71" s="100" t="s">
        <v>148</v>
      </c>
      <c r="O71" s="108" t="s">
        <v>85</v>
      </c>
    </row>
    <row r="72" spans="1:15" s="4" customFormat="1" ht="51">
      <c r="A72" s="9">
        <f t="shared" si="2"/>
        <v>55</v>
      </c>
      <c r="B72" s="130" t="s">
        <v>157</v>
      </c>
      <c r="C72" s="169" t="s">
        <v>156</v>
      </c>
      <c r="D72" s="100" t="s">
        <v>95</v>
      </c>
      <c r="E72" s="100" t="s">
        <v>29</v>
      </c>
      <c r="F72" s="102">
        <f t="shared" ref="F72:F83" si="9">IF(G72="тн",168,IF(G72="шт",796,IF(G72="кг",166,IF(G72="м2",55,IF(G72="м3",113,IF(G72="п.м.",18,IF(G72="секц",840,IF(G72="компл",839,0))))))))</f>
        <v>796</v>
      </c>
      <c r="G72" s="100" t="s">
        <v>10</v>
      </c>
      <c r="H72" s="100" t="s">
        <v>1</v>
      </c>
      <c r="I72" s="106">
        <v>30401</v>
      </c>
      <c r="J72" s="100" t="s">
        <v>22</v>
      </c>
      <c r="K72" s="105">
        <v>1567.5</v>
      </c>
      <c r="L72" s="106" t="s">
        <v>300</v>
      </c>
      <c r="M72" s="106" t="s">
        <v>216</v>
      </c>
      <c r="N72" s="100" t="s">
        <v>148</v>
      </c>
      <c r="O72" s="100" t="s">
        <v>85</v>
      </c>
    </row>
    <row r="73" spans="1:15" s="4" customFormat="1" ht="63.75">
      <c r="A73" s="9">
        <f t="shared" si="2"/>
        <v>56</v>
      </c>
      <c r="B73" s="114" t="s">
        <v>153</v>
      </c>
      <c r="C73" s="114" t="s">
        <v>247</v>
      </c>
      <c r="D73" s="100" t="s">
        <v>458</v>
      </c>
      <c r="E73" s="100" t="s">
        <v>23</v>
      </c>
      <c r="F73" s="108">
        <f t="shared" si="9"/>
        <v>796</v>
      </c>
      <c r="G73" s="108" t="s">
        <v>10</v>
      </c>
      <c r="H73" s="105">
        <v>1</v>
      </c>
      <c r="I73" s="108">
        <v>30127922</v>
      </c>
      <c r="J73" s="100" t="s">
        <v>62</v>
      </c>
      <c r="K73" s="105">
        <v>1770</v>
      </c>
      <c r="L73" s="106" t="s">
        <v>300</v>
      </c>
      <c r="M73" s="106" t="s">
        <v>228</v>
      </c>
      <c r="N73" s="100" t="s">
        <v>9</v>
      </c>
      <c r="O73" s="108" t="s">
        <v>73</v>
      </c>
    </row>
    <row r="74" spans="1:15" s="4" customFormat="1" ht="408">
      <c r="A74" s="9">
        <f t="shared" si="2"/>
        <v>57</v>
      </c>
      <c r="B74" s="114" t="s">
        <v>153</v>
      </c>
      <c r="C74" s="114" t="s">
        <v>247</v>
      </c>
      <c r="D74" s="100" t="s">
        <v>360</v>
      </c>
      <c r="E74" s="163" t="s">
        <v>361</v>
      </c>
      <c r="F74" s="140">
        <f t="shared" si="9"/>
        <v>796</v>
      </c>
      <c r="G74" s="101" t="s">
        <v>10</v>
      </c>
      <c r="H74" s="166">
        <v>11</v>
      </c>
      <c r="I74" s="106" t="s">
        <v>28</v>
      </c>
      <c r="J74" s="100" t="s">
        <v>46</v>
      </c>
      <c r="K74" s="144">
        <v>4602.68</v>
      </c>
      <c r="L74" s="106" t="s">
        <v>300</v>
      </c>
      <c r="M74" s="106" t="s">
        <v>272</v>
      </c>
      <c r="N74" s="100" t="s">
        <v>9</v>
      </c>
      <c r="O74" s="108" t="s">
        <v>85</v>
      </c>
    </row>
    <row r="75" spans="1:15" s="4" customFormat="1" ht="51">
      <c r="A75" s="9">
        <f t="shared" si="2"/>
        <v>58</v>
      </c>
      <c r="B75" s="112" t="s">
        <v>471</v>
      </c>
      <c r="C75" s="112" t="s">
        <v>471</v>
      </c>
      <c r="D75" s="100" t="s">
        <v>472</v>
      </c>
      <c r="E75" s="100" t="s">
        <v>364</v>
      </c>
      <c r="F75" s="102">
        <f t="shared" si="9"/>
        <v>796</v>
      </c>
      <c r="G75" s="100" t="s">
        <v>10</v>
      </c>
      <c r="H75" s="167" t="s">
        <v>1</v>
      </c>
      <c r="I75" s="106" t="s">
        <v>58</v>
      </c>
      <c r="J75" s="100" t="s">
        <v>22</v>
      </c>
      <c r="K75" s="105">
        <v>2251.4</v>
      </c>
      <c r="L75" s="106" t="s">
        <v>300</v>
      </c>
      <c r="M75" s="106" t="s">
        <v>216</v>
      </c>
      <c r="N75" s="100" t="s">
        <v>9</v>
      </c>
      <c r="O75" s="168" t="s">
        <v>85</v>
      </c>
    </row>
    <row r="76" spans="1:15" s="4" customFormat="1" ht="51">
      <c r="A76" s="9">
        <f t="shared" si="2"/>
        <v>59</v>
      </c>
      <c r="B76" s="114" t="s">
        <v>473</v>
      </c>
      <c r="C76" s="170" t="s">
        <v>473</v>
      </c>
      <c r="D76" s="100" t="s">
        <v>474</v>
      </c>
      <c r="E76" s="100" t="s">
        <v>364</v>
      </c>
      <c r="F76" s="102">
        <f t="shared" si="9"/>
        <v>796</v>
      </c>
      <c r="G76" s="100" t="s">
        <v>10</v>
      </c>
      <c r="H76" s="167" t="s">
        <v>1</v>
      </c>
      <c r="I76" s="106" t="s">
        <v>58</v>
      </c>
      <c r="J76" s="100" t="s">
        <v>22</v>
      </c>
      <c r="K76" s="105">
        <v>1272.8399999999999</v>
      </c>
      <c r="L76" s="106" t="s">
        <v>300</v>
      </c>
      <c r="M76" s="106" t="s">
        <v>216</v>
      </c>
      <c r="N76" s="100" t="s">
        <v>9</v>
      </c>
      <c r="O76" s="168" t="s">
        <v>85</v>
      </c>
    </row>
    <row r="77" spans="1:15" s="4" customFormat="1" ht="51">
      <c r="A77" s="9">
        <f t="shared" si="2"/>
        <v>60</v>
      </c>
      <c r="B77" s="114" t="s">
        <v>475</v>
      </c>
      <c r="C77" s="170" t="s">
        <v>476</v>
      </c>
      <c r="D77" s="100" t="s">
        <v>477</v>
      </c>
      <c r="E77" s="100" t="s">
        <v>364</v>
      </c>
      <c r="F77" s="102">
        <f t="shared" si="9"/>
        <v>796</v>
      </c>
      <c r="G77" s="100" t="s">
        <v>10</v>
      </c>
      <c r="H77" s="167" t="s">
        <v>1</v>
      </c>
      <c r="I77" s="106" t="s">
        <v>58</v>
      </c>
      <c r="J77" s="100" t="s">
        <v>22</v>
      </c>
      <c r="K77" s="105">
        <v>2035.7</v>
      </c>
      <c r="L77" s="106" t="s">
        <v>300</v>
      </c>
      <c r="M77" s="106" t="s">
        <v>216</v>
      </c>
      <c r="N77" s="100" t="s">
        <v>9</v>
      </c>
      <c r="O77" s="168" t="s">
        <v>85</v>
      </c>
    </row>
    <row r="78" spans="1:15" ht="51">
      <c r="A78" s="9">
        <f t="shared" si="2"/>
        <v>61</v>
      </c>
      <c r="B78" s="114" t="s">
        <v>158</v>
      </c>
      <c r="C78" s="170" t="s">
        <v>197</v>
      </c>
      <c r="D78" s="171" t="s">
        <v>365</v>
      </c>
      <c r="E78" s="100" t="s">
        <v>364</v>
      </c>
      <c r="F78" s="102">
        <f t="shared" si="9"/>
        <v>796</v>
      </c>
      <c r="G78" s="100" t="s">
        <v>10</v>
      </c>
      <c r="H78" s="167" t="s">
        <v>1</v>
      </c>
      <c r="I78" s="106" t="s">
        <v>58</v>
      </c>
      <c r="J78" s="100" t="s">
        <v>22</v>
      </c>
      <c r="K78" s="105">
        <v>1503.3</v>
      </c>
      <c r="L78" s="106" t="s">
        <v>300</v>
      </c>
      <c r="M78" s="106" t="s">
        <v>216</v>
      </c>
      <c r="N78" s="100" t="s">
        <v>9</v>
      </c>
      <c r="O78" s="108" t="s">
        <v>85</v>
      </c>
    </row>
    <row r="79" spans="1:15" ht="63.75">
      <c r="A79" s="9">
        <f t="shared" si="2"/>
        <v>62</v>
      </c>
      <c r="B79" s="114" t="s">
        <v>549</v>
      </c>
      <c r="C79" s="124" t="s">
        <v>550</v>
      </c>
      <c r="D79" s="100" t="s">
        <v>551</v>
      </c>
      <c r="E79" s="125" t="s">
        <v>23</v>
      </c>
      <c r="F79" s="108">
        <f t="shared" si="9"/>
        <v>796</v>
      </c>
      <c r="G79" s="119" t="s">
        <v>10</v>
      </c>
      <c r="H79" s="123">
        <v>3</v>
      </c>
      <c r="I79" s="106" t="s">
        <v>70</v>
      </c>
      <c r="J79" s="100" t="s">
        <v>50</v>
      </c>
      <c r="K79" s="105">
        <v>1472.46</v>
      </c>
      <c r="L79" s="106" t="s">
        <v>300</v>
      </c>
      <c r="M79" s="106" t="s">
        <v>216</v>
      </c>
      <c r="N79" s="100" t="s">
        <v>9</v>
      </c>
      <c r="O79" s="108" t="s">
        <v>73</v>
      </c>
    </row>
    <row r="80" spans="1:15" ht="76.5">
      <c r="A80" s="9">
        <f t="shared" si="2"/>
        <v>63</v>
      </c>
      <c r="B80" s="114" t="s">
        <v>552</v>
      </c>
      <c r="C80" s="124" t="s">
        <v>553</v>
      </c>
      <c r="D80" s="100" t="s">
        <v>554</v>
      </c>
      <c r="E80" s="125" t="s">
        <v>23</v>
      </c>
      <c r="F80" s="108">
        <f t="shared" si="9"/>
        <v>796</v>
      </c>
      <c r="G80" s="119" t="s">
        <v>10</v>
      </c>
      <c r="H80" s="123">
        <v>1</v>
      </c>
      <c r="I80" s="106" t="s">
        <v>70</v>
      </c>
      <c r="J80" s="100" t="s">
        <v>50</v>
      </c>
      <c r="K80" s="105">
        <v>8600</v>
      </c>
      <c r="L80" s="106" t="s">
        <v>300</v>
      </c>
      <c r="M80" s="106" t="s">
        <v>313</v>
      </c>
      <c r="N80" s="100" t="s">
        <v>9</v>
      </c>
      <c r="O80" s="108" t="s">
        <v>73</v>
      </c>
    </row>
    <row r="81" spans="1:16" ht="89.25">
      <c r="A81" s="9">
        <f t="shared" si="2"/>
        <v>64</v>
      </c>
      <c r="B81" s="132" t="s">
        <v>555</v>
      </c>
      <c r="C81" s="165" t="s">
        <v>555</v>
      </c>
      <c r="D81" s="157" t="s">
        <v>556</v>
      </c>
      <c r="E81" s="125" t="s">
        <v>23</v>
      </c>
      <c r="F81" s="108">
        <f t="shared" si="9"/>
        <v>796</v>
      </c>
      <c r="G81" s="119" t="s">
        <v>10</v>
      </c>
      <c r="H81" s="123">
        <v>4</v>
      </c>
      <c r="I81" s="106" t="s">
        <v>321</v>
      </c>
      <c r="J81" s="100" t="s">
        <v>320</v>
      </c>
      <c r="K81" s="105">
        <v>9794</v>
      </c>
      <c r="L81" s="106" t="s">
        <v>300</v>
      </c>
      <c r="M81" s="106" t="s">
        <v>370</v>
      </c>
      <c r="N81" s="100" t="s">
        <v>9</v>
      </c>
      <c r="O81" s="108" t="s">
        <v>73</v>
      </c>
    </row>
    <row r="82" spans="1:16" ht="76.5">
      <c r="A82" s="9">
        <f t="shared" si="2"/>
        <v>65</v>
      </c>
      <c r="B82" s="114" t="s">
        <v>176</v>
      </c>
      <c r="C82" s="114" t="s">
        <v>177</v>
      </c>
      <c r="D82" s="119" t="s">
        <v>412</v>
      </c>
      <c r="E82" s="100" t="s">
        <v>23</v>
      </c>
      <c r="F82" s="119">
        <f>IF(G82="тн",168,IF(G82="шт",796,IF(G82="кг",166,IF(G82="м2",55,IF(G82="м3",113,IF(G82="п.м.",18,IF(G82="секц",840,IF(G82="компл",839,0))))))))</f>
        <v>796</v>
      </c>
      <c r="G82" s="147" t="s">
        <v>10</v>
      </c>
      <c r="H82" s="146">
        <v>1</v>
      </c>
      <c r="I82" s="158" t="s">
        <v>58</v>
      </c>
      <c r="J82" s="100" t="s">
        <v>22</v>
      </c>
      <c r="K82" s="105">
        <v>459</v>
      </c>
      <c r="L82" s="104" t="s">
        <v>300</v>
      </c>
      <c r="M82" s="106" t="s">
        <v>216</v>
      </c>
      <c r="N82" s="100" t="s">
        <v>45</v>
      </c>
      <c r="O82" s="111" t="s">
        <v>73</v>
      </c>
    </row>
    <row r="83" spans="1:16" ht="51">
      <c r="A83" s="9">
        <f t="shared" si="2"/>
        <v>66</v>
      </c>
      <c r="B83" s="159" t="s">
        <v>120</v>
      </c>
      <c r="C83" s="114" t="s">
        <v>231</v>
      </c>
      <c r="D83" s="100" t="s">
        <v>286</v>
      </c>
      <c r="E83" s="100" t="s">
        <v>441</v>
      </c>
      <c r="F83" s="100">
        <f t="shared" si="9"/>
        <v>168</v>
      </c>
      <c r="G83" s="157" t="s">
        <v>0</v>
      </c>
      <c r="H83" s="160">
        <v>27</v>
      </c>
      <c r="I83" s="158" t="s">
        <v>58</v>
      </c>
      <c r="J83" s="157" t="s">
        <v>22</v>
      </c>
      <c r="K83" s="105">
        <v>5805</v>
      </c>
      <c r="L83" s="106" t="s">
        <v>300</v>
      </c>
      <c r="M83" s="106" t="s">
        <v>216</v>
      </c>
      <c r="N83" s="100" t="s">
        <v>148</v>
      </c>
      <c r="O83" s="115" t="s">
        <v>85</v>
      </c>
    </row>
    <row r="84" spans="1:16" ht="63.75">
      <c r="A84" s="9">
        <f t="shared" si="2"/>
        <v>67</v>
      </c>
      <c r="B84" s="106" t="s">
        <v>495</v>
      </c>
      <c r="C84" s="142" t="s">
        <v>496</v>
      </c>
      <c r="D84" s="100" t="s">
        <v>558</v>
      </c>
      <c r="E84" s="100" t="s">
        <v>82</v>
      </c>
      <c r="F84" s="145">
        <f>IF(G84="тн",168,IF(G84="шт",796,IF(G84="кг",166,IF(G84="м2",55,IF(G84="м3",113,IF(G84="п.м.",18,IF(G84="секц",840,IF(G84="компл",839,0))))))))</f>
        <v>796</v>
      </c>
      <c r="G84" s="100" t="s">
        <v>10</v>
      </c>
      <c r="H84" s="146">
        <v>1</v>
      </c>
      <c r="I84" s="106" t="s">
        <v>58</v>
      </c>
      <c r="J84" s="100" t="s">
        <v>22</v>
      </c>
      <c r="K84" s="105">
        <v>905.53</v>
      </c>
      <c r="L84" s="104" t="s">
        <v>300</v>
      </c>
      <c r="M84" s="106" t="s">
        <v>207</v>
      </c>
      <c r="N84" s="100" t="s">
        <v>45</v>
      </c>
      <c r="O84" s="100" t="s">
        <v>73</v>
      </c>
      <c r="P84" s="151"/>
    </row>
    <row r="85" spans="1:16" ht="63.75">
      <c r="A85" s="9">
        <f t="shared" si="2"/>
        <v>68</v>
      </c>
      <c r="B85" s="114" t="s">
        <v>164</v>
      </c>
      <c r="C85" s="112" t="s">
        <v>294</v>
      </c>
      <c r="D85" s="100" t="s">
        <v>301</v>
      </c>
      <c r="E85" s="100" t="s">
        <v>86</v>
      </c>
      <c r="F85" s="102">
        <f>IF(G85="тн",168,IF(G85="шт",796,IF(G85="кг",166,IF(G85="м2",55,IF(G85="м3",113,IF(G85="п.м.",18,IF(G85="секц",840,IF(G85="компл",839,0))))))))</f>
        <v>796</v>
      </c>
      <c r="G85" s="100" t="s">
        <v>10</v>
      </c>
      <c r="H85" s="105" t="s">
        <v>1</v>
      </c>
      <c r="I85" s="106">
        <v>30401</v>
      </c>
      <c r="J85" s="100" t="s">
        <v>22</v>
      </c>
      <c r="K85" s="105">
        <v>1094.75</v>
      </c>
      <c r="L85" s="106" t="s">
        <v>300</v>
      </c>
      <c r="M85" s="106" t="s">
        <v>207</v>
      </c>
      <c r="N85" s="100" t="s">
        <v>45</v>
      </c>
      <c r="O85" s="108" t="s">
        <v>73</v>
      </c>
      <c r="P85" s="151"/>
    </row>
    <row r="86" spans="1:16" ht="38.25">
      <c r="A86" s="9">
        <f t="shared" si="2"/>
        <v>69</v>
      </c>
      <c r="B86" s="114" t="s">
        <v>164</v>
      </c>
      <c r="C86" s="112" t="s">
        <v>294</v>
      </c>
      <c r="D86" s="100" t="s">
        <v>567</v>
      </c>
      <c r="E86" s="100" t="s">
        <v>82</v>
      </c>
      <c r="F86" s="102">
        <f>IF(G86="тн",168,IF(G86="шт",796,IF(G86="кг",166,IF(G86="м2",55,IF(G86="м3",113,IF(G86="п.м.",18,IF(G86="секц",840,IF(G86="компл",839,0))))))))</f>
        <v>796</v>
      </c>
      <c r="G86" s="100" t="s">
        <v>10</v>
      </c>
      <c r="H86" s="105">
        <v>1</v>
      </c>
      <c r="I86" s="106">
        <v>30401</v>
      </c>
      <c r="J86" s="100" t="s">
        <v>22</v>
      </c>
      <c r="K86" s="129">
        <v>480</v>
      </c>
      <c r="L86" s="106" t="s">
        <v>300</v>
      </c>
      <c r="M86" s="106" t="s">
        <v>216</v>
      </c>
      <c r="N86" s="100" t="s">
        <v>9</v>
      </c>
      <c r="O86" s="168" t="s">
        <v>85</v>
      </c>
      <c r="P86" s="151"/>
    </row>
    <row r="87" spans="1:16" ht="76.5">
      <c r="A87" s="9">
        <f t="shared" si="2"/>
        <v>70</v>
      </c>
      <c r="B87" s="112" t="s">
        <v>568</v>
      </c>
      <c r="C87" s="138" t="s">
        <v>569</v>
      </c>
      <c r="D87" s="100" t="s">
        <v>570</v>
      </c>
      <c r="E87" s="100" t="s">
        <v>23</v>
      </c>
      <c r="F87" s="145">
        <f t="shared" ref="F87:F90" si="10">IF(G87="тн",168,IF(G87="шт",796,IF(G87="кг",166,IF(G87="м2",55,IF(G87="м3",113,IF(G87="п.м.",18,IF(G87="секц",840,IF(G87="компл",839,0))))))))</f>
        <v>796</v>
      </c>
      <c r="G87" s="100" t="s">
        <v>10</v>
      </c>
      <c r="H87" s="105" t="s">
        <v>1</v>
      </c>
      <c r="I87" s="100">
        <v>30204</v>
      </c>
      <c r="J87" s="100" t="s">
        <v>328</v>
      </c>
      <c r="K87" s="129">
        <v>15742.56</v>
      </c>
      <c r="L87" s="107">
        <v>43132</v>
      </c>
      <c r="M87" s="106" t="s">
        <v>300</v>
      </c>
      <c r="N87" s="100" t="s">
        <v>45</v>
      </c>
      <c r="O87" s="111" t="s">
        <v>73</v>
      </c>
      <c r="P87" s="151"/>
    </row>
    <row r="88" spans="1:16" ht="76.5">
      <c r="A88" s="9">
        <f t="shared" si="2"/>
        <v>71</v>
      </c>
      <c r="B88" s="112" t="s">
        <v>120</v>
      </c>
      <c r="C88" s="138" t="s">
        <v>271</v>
      </c>
      <c r="D88" s="100" t="s">
        <v>571</v>
      </c>
      <c r="E88" s="100" t="s">
        <v>23</v>
      </c>
      <c r="F88" s="145">
        <f t="shared" si="10"/>
        <v>796</v>
      </c>
      <c r="G88" s="100" t="s">
        <v>10</v>
      </c>
      <c r="H88" s="105" t="s">
        <v>1</v>
      </c>
      <c r="I88" s="100">
        <v>30204</v>
      </c>
      <c r="J88" s="100" t="s">
        <v>328</v>
      </c>
      <c r="K88" s="129">
        <v>5795.92</v>
      </c>
      <c r="L88" s="107">
        <v>43132</v>
      </c>
      <c r="M88" s="106" t="s">
        <v>300</v>
      </c>
      <c r="N88" s="100" t="s">
        <v>45</v>
      </c>
      <c r="O88" s="111" t="s">
        <v>73</v>
      </c>
      <c r="P88" s="151"/>
    </row>
    <row r="89" spans="1:16" ht="63.75">
      <c r="A89" s="9">
        <f t="shared" si="2"/>
        <v>72</v>
      </c>
      <c r="B89" s="112" t="s">
        <v>580</v>
      </c>
      <c r="C89" s="112" t="s">
        <v>581</v>
      </c>
      <c r="D89" s="111" t="s">
        <v>582</v>
      </c>
      <c r="E89" s="100" t="s">
        <v>23</v>
      </c>
      <c r="F89" s="145">
        <f t="shared" si="10"/>
        <v>796</v>
      </c>
      <c r="G89" s="100" t="s">
        <v>10</v>
      </c>
      <c r="H89" s="105" t="s">
        <v>1</v>
      </c>
      <c r="I89" s="106" t="s">
        <v>58</v>
      </c>
      <c r="J89" s="100" t="s">
        <v>22</v>
      </c>
      <c r="K89" s="123">
        <v>154</v>
      </c>
      <c r="L89" s="106" t="s">
        <v>300</v>
      </c>
      <c r="M89" s="106" t="s">
        <v>218</v>
      </c>
      <c r="N89" s="100" t="s">
        <v>148</v>
      </c>
      <c r="O89" s="108" t="s">
        <v>85</v>
      </c>
      <c r="P89" s="151"/>
    </row>
    <row r="90" spans="1:16" ht="63.75">
      <c r="A90" s="9">
        <f t="shared" si="2"/>
        <v>73</v>
      </c>
      <c r="B90" s="112" t="s">
        <v>583</v>
      </c>
      <c r="C90" s="124" t="s">
        <v>583</v>
      </c>
      <c r="D90" s="111" t="s">
        <v>584</v>
      </c>
      <c r="E90" s="100" t="s">
        <v>23</v>
      </c>
      <c r="F90" s="145">
        <f t="shared" si="10"/>
        <v>796</v>
      </c>
      <c r="G90" s="100" t="s">
        <v>10</v>
      </c>
      <c r="H90" s="105" t="s">
        <v>1</v>
      </c>
      <c r="I90" s="106" t="s">
        <v>58</v>
      </c>
      <c r="J90" s="100" t="s">
        <v>22</v>
      </c>
      <c r="K90" s="123">
        <v>229</v>
      </c>
      <c r="L90" s="106" t="s">
        <v>300</v>
      </c>
      <c r="M90" s="106" t="s">
        <v>218</v>
      </c>
      <c r="N90" s="100" t="s">
        <v>148</v>
      </c>
      <c r="O90" s="108" t="s">
        <v>85</v>
      </c>
      <c r="P90" s="151"/>
    </row>
    <row r="91" spans="1:16" ht="89.25">
      <c r="A91" s="9">
        <f t="shared" si="2"/>
        <v>74</v>
      </c>
      <c r="B91" s="114" t="s">
        <v>123</v>
      </c>
      <c r="C91" s="114" t="s">
        <v>585</v>
      </c>
      <c r="D91" s="101" t="s">
        <v>586</v>
      </c>
      <c r="E91" s="101" t="s">
        <v>587</v>
      </c>
      <c r="F91" s="100">
        <f>IF(G91="тн",168,IF(G91="шт",796,IF(G91="кг",166,IF(G91="м2",55,IF(G91="м3",113,IF(G91="п.м.",18,IF(G91="секц",840,IF(G91="компл",839,0))))))))</f>
        <v>168</v>
      </c>
      <c r="G91" s="101" t="s">
        <v>0</v>
      </c>
      <c r="H91" s="105">
        <v>700</v>
      </c>
      <c r="I91" s="106" t="s">
        <v>72</v>
      </c>
      <c r="J91" s="100" t="s">
        <v>588</v>
      </c>
      <c r="K91" s="105">
        <v>2725.8</v>
      </c>
      <c r="L91" s="106" t="s">
        <v>300</v>
      </c>
      <c r="M91" s="106" t="s">
        <v>303</v>
      </c>
      <c r="N91" s="100" t="s">
        <v>45</v>
      </c>
      <c r="O91" s="108" t="s">
        <v>73</v>
      </c>
      <c r="P91" s="151"/>
    </row>
    <row r="92" spans="1:16" ht="89.25">
      <c r="A92" s="9">
        <f t="shared" si="2"/>
        <v>75</v>
      </c>
      <c r="B92" s="114" t="s">
        <v>123</v>
      </c>
      <c r="C92" s="114" t="s">
        <v>589</v>
      </c>
      <c r="D92" s="101" t="s">
        <v>590</v>
      </c>
      <c r="E92" s="101" t="s">
        <v>591</v>
      </c>
      <c r="F92" s="100">
        <f>IF(G92="тн",168,IF(G92="шт",796,IF(G92="кг",166,IF(G92="м2",55,IF(G92="м3",113,IF(G92="п.м.",18,IF(G92="секц",840,IF(G92="компл",839,0))))))))</f>
        <v>168</v>
      </c>
      <c r="G92" s="101" t="s">
        <v>0</v>
      </c>
      <c r="H92" s="105">
        <v>100</v>
      </c>
      <c r="I92" s="106" t="s">
        <v>72</v>
      </c>
      <c r="J92" s="100" t="s">
        <v>588</v>
      </c>
      <c r="K92" s="105">
        <v>389.4</v>
      </c>
      <c r="L92" s="106" t="s">
        <v>216</v>
      </c>
      <c r="M92" s="106" t="s">
        <v>228</v>
      </c>
      <c r="N92" s="100" t="s">
        <v>45</v>
      </c>
      <c r="O92" s="108" t="s">
        <v>73</v>
      </c>
      <c r="P92" s="151"/>
    </row>
    <row r="93" spans="1:16" ht="51">
      <c r="A93" s="9">
        <f t="shared" si="2"/>
        <v>76</v>
      </c>
      <c r="B93" s="159" t="s">
        <v>120</v>
      </c>
      <c r="C93" s="159" t="s">
        <v>271</v>
      </c>
      <c r="D93" s="100" t="s">
        <v>592</v>
      </c>
      <c r="E93" s="101" t="s">
        <v>23</v>
      </c>
      <c r="F93" s="108">
        <v>168</v>
      </c>
      <c r="G93" s="101" t="s">
        <v>0</v>
      </c>
      <c r="H93" s="105">
        <v>500</v>
      </c>
      <c r="I93" s="176" t="s">
        <v>28</v>
      </c>
      <c r="J93" s="101" t="s">
        <v>46</v>
      </c>
      <c r="K93" s="105">
        <v>26355</v>
      </c>
      <c r="L93" s="106" t="s">
        <v>300</v>
      </c>
      <c r="M93" s="106" t="s">
        <v>262</v>
      </c>
      <c r="N93" s="100" t="s">
        <v>45</v>
      </c>
      <c r="O93" s="100" t="s">
        <v>73</v>
      </c>
      <c r="P93" s="151"/>
    </row>
    <row r="94" spans="1:16" ht="51">
      <c r="A94" s="9">
        <f t="shared" si="2"/>
        <v>77</v>
      </c>
      <c r="B94" s="114" t="s">
        <v>430</v>
      </c>
      <c r="C94" s="112" t="s">
        <v>434</v>
      </c>
      <c r="D94" s="157" t="s">
        <v>572</v>
      </c>
      <c r="E94" s="100" t="s">
        <v>573</v>
      </c>
      <c r="F94" s="102">
        <f>IF(G94="тн",168,IF(G94="шт",796,IF(G94="кг",166,IF(G94="м2",55,IF(G94="м3",113,IF(G94="п.м.",18,IF(G94="секц",840,IF(G94="компл",839,0))))))))</f>
        <v>796</v>
      </c>
      <c r="G94" s="100" t="s">
        <v>10</v>
      </c>
      <c r="H94" s="105">
        <v>1</v>
      </c>
      <c r="I94" s="106" t="s">
        <v>58</v>
      </c>
      <c r="J94" s="136" t="s">
        <v>22</v>
      </c>
      <c r="K94" s="129">
        <v>5200</v>
      </c>
      <c r="L94" s="107">
        <v>43160</v>
      </c>
      <c r="M94" s="106" t="s">
        <v>216</v>
      </c>
      <c r="N94" s="100" t="s">
        <v>9</v>
      </c>
      <c r="O94" s="111" t="s">
        <v>85</v>
      </c>
      <c r="P94" s="151"/>
    </row>
    <row r="95" spans="1:16" ht="51">
      <c r="A95" s="9">
        <f t="shared" si="2"/>
        <v>78</v>
      </c>
      <c r="B95" s="112" t="s">
        <v>332</v>
      </c>
      <c r="C95" s="138" t="s">
        <v>563</v>
      </c>
      <c r="D95" s="100" t="s">
        <v>564</v>
      </c>
      <c r="E95" s="100" t="s">
        <v>23</v>
      </c>
      <c r="F95" s="145">
        <f t="shared" ref="F95" si="11">IF(G95="тн",168,IF(G95="шт",796,IF(G95="кг",166,IF(G95="м2",55,IF(G95="м3",113,IF(G95="п.м.",18,IF(G95="секц",840,IF(G95="компл",839,0))))))))</f>
        <v>796</v>
      </c>
      <c r="G95" s="100" t="s">
        <v>10</v>
      </c>
      <c r="H95" s="105">
        <v>84</v>
      </c>
      <c r="I95" s="106" t="s">
        <v>58</v>
      </c>
      <c r="J95" s="136" t="s">
        <v>22</v>
      </c>
      <c r="K95" s="129">
        <v>3500</v>
      </c>
      <c r="L95" s="107">
        <v>43160</v>
      </c>
      <c r="M95" s="106" t="s">
        <v>207</v>
      </c>
      <c r="N95" s="100" t="s">
        <v>9</v>
      </c>
      <c r="O95" s="111" t="s">
        <v>85</v>
      </c>
      <c r="P95" s="151"/>
    </row>
    <row r="96" spans="1:16" ht="89.25">
      <c r="A96" s="9">
        <f t="shared" si="2"/>
        <v>79</v>
      </c>
      <c r="B96" s="112" t="s">
        <v>236</v>
      </c>
      <c r="C96" s="112" t="s">
        <v>205</v>
      </c>
      <c r="D96" s="113" t="s">
        <v>600</v>
      </c>
      <c r="E96" s="113" t="s">
        <v>23</v>
      </c>
      <c r="F96" s="119">
        <f t="shared" ref="F96:F97" si="12">IF(G96="тн",168,IF(G96="шт",796,IF(G96="кг",166,IF(G96="м2",55,IF(G96="м3",113,IF(G96="п.м.",18,IF(G96="секц",840,IF(G96="компл",839,0))))))))</f>
        <v>796</v>
      </c>
      <c r="G96" s="119" t="s">
        <v>10</v>
      </c>
      <c r="H96" s="123">
        <v>1</v>
      </c>
      <c r="I96" s="106" t="s">
        <v>593</v>
      </c>
      <c r="J96" s="100" t="s">
        <v>328</v>
      </c>
      <c r="K96" s="105">
        <v>7667.79</v>
      </c>
      <c r="L96" s="106" t="s">
        <v>262</v>
      </c>
      <c r="M96" s="106" t="s">
        <v>216</v>
      </c>
      <c r="N96" s="100" t="s">
        <v>45</v>
      </c>
      <c r="O96" s="111" t="s">
        <v>73</v>
      </c>
      <c r="P96" s="151"/>
    </row>
    <row r="97" spans="1:16" ht="89.25">
      <c r="A97" s="9">
        <f t="shared" si="2"/>
        <v>80</v>
      </c>
      <c r="B97" s="112" t="s">
        <v>594</v>
      </c>
      <c r="C97" s="112" t="s">
        <v>595</v>
      </c>
      <c r="D97" s="100" t="s">
        <v>596</v>
      </c>
      <c r="E97" s="100" t="s">
        <v>23</v>
      </c>
      <c r="F97" s="164">
        <f t="shared" si="12"/>
        <v>796</v>
      </c>
      <c r="G97" s="119" t="s">
        <v>10</v>
      </c>
      <c r="H97" s="123">
        <v>1</v>
      </c>
      <c r="I97" s="106" t="s">
        <v>27</v>
      </c>
      <c r="J97" s="100" t="s">
        <v>50</v>
      </c>
      <c r="K97" s="105">
        <v>1479.94</v>
      </c>
      <c r="L97" s="106" t="s">
        <v>262</v>
      </c>
      <c r="M97" s="106" t="s">
        <v>370</v>
      </c>
      <c r="N97" s="100" t="s">
        <v>45</v>
      </c>
      <c r="O97" s="111" t="s">
        <v>73</v>
      </c>
      <c r="P97" s="151"/>
    </row>
    <row r="98" spans="1:16" ht="195.75" customHeight="1">
      <c r="A98" s="9">
        <f t="shared" si="2"/>
        <v>81</v>
      </c>
      <c r="B98" s="114" t="s">
        <v>153</v>
      </c>
      <c r="C98" s="114" t="s">
        <v>247</v>
      </c>
      <c r="D98" s="100" t="s">
        <v>597</v>
      </c>
      <c r="E98" s="163" t="s">
        <v>361</v>
      </c>
      <c r="F98" s="102">
        <f>IF(G98="тн",168,IF(G98="шт",796,IF(G98="кг",166,IF(G98="м2",55,IF(G98="м3",113,IF(G98="п.м.",18,IF(G98="секц",840,IF(G98="компл",839,0))))))))</f>
        <v>796</v>
      </c>
      <c r="G98" s="100" t="s">
        <v>10</v>
      </c>
      <c r="H98" s="143">
        <v>6</v>
      </c>
      <c r="I98" s="106" t="s">
        <v>28</v>
      </c>
      <c r="J98" s="100" t="s">
        <v>46</v>
      </c>
      <c r="K98" s="156">
        <v>2753.39</v>
      </c>
      <c r="L98" s="106" t="s">
        <v>262</v>
      </c>
      <c r="M98" s="106" t="s">
        <v>370</v>
      </c>
      <c r="N98" s="100" t="s">
        <v>9</v>
      </c>
      <c r="O98" s="108" t="s">
        <v>85</v>
      </c>
      <c r="P98" s="151"/>
    </row>
    <row r="99" spans="1:16" ht="255.75" customHeight="1">
      <c r="A99" s="9">
        <f t="shared" si="2"/>
        <v>82</v>
      </c>
      <c r="B99" s="114" t="s">
        <v>153</v>
      </c>
      <c r="C99" s="114" t="s">
        <v>247</v>
      </c>
      <c r="D99" s="100" t="s">
        <v>598</v>
      </c>
      <c r="E99" s="163" t="s">
        <v>361</v>
      </c>
      <c r="F99" s="102">
        <f>IF(G99="тн",168,IF(G99="шт",796,IF(G99="кг",166,IF(G99="м2",55,IF(G99="м3",113,IF(G99="п.м.",18,IF(G99="секц",840,IF(G99="компл",839,0))))))))</f>
        <v>796</v>
      </c>
      <c r="G99" s="100" t="s">
        <v>10</v>
      </c>
      <c r="H99" s="143">
        <v>5</v>
      </c>
      <c r="I99" s="106" t="s">
        <v>28</v>
      </c>
      <c r="J99" s="100" t="s">
        <v>46</v>
      </c>
      <c r="K99" s="156">
        <v>1849.28</v>
      </c>
      <c r="L99" s="106" t="s">
        <v>262</v>
      </c>
      <c r="M99" s="106" t="s">
        <v>370</v>
      </c>
      <c r="N99" s="100" t="s">
        <v>9</v>
      </c>
      <c r="O99" s="108" t="s">
        <v>85</v>
      </c>
      <c r="P99" s="151"/>
    </row>
    <row r="100" spans="1:16" s="4" customFormat="1" ht="38.25">
      <c r="A100" s="9">
        <f t="shared" si="2"/>
        <v>83</v>
      </c>
      <c r="B100" s="114" t="s">
        <v>120</v>
      </c>
      <c r="C100" s="124" t="s">
        <v>231</v>
      </c>
      <c r="D100" s="100" t="s">
        <v>288</v>
      </c>
      <c r="E100" s="100" t="s">
        <v>289</v>
      </c>
      <c r="F100" s="125">
        <f>IF(G100="тн",168,IF(G100="шт",796,IF(G100="кг",166,IF(G100="м2",55,IF(G100="м3",113,IF(G100="п.м.",18,IF(G100="секц",840,IF(G100="компл",839,0))))))))</f>
        <v>168</v>
      </c>
      <c r="G100" s="100" t="s">
        <v>0</v>
      </c>
      <c r="H100" s="105">
        <v>5.22</v>
      </c>
      <c r="I100" s="106" t="s">
        <v>58</v>
      </c>
      <c r="J100" s="100" t="s">
        <v>22</v>
      </c>
      <c r="K100" s="105">
        <v>1000.74</v>
      </c>
      <c r="L100" s="106" t="s">
        <v>262</v>
      </c>
      <c r="M100" s="106" t="s">
        <v>216</v>
      </c>
      <c r="N100" s="100" t="s">
        <v>148</v>
      </c>
      <c r="O100" s="108" t="s">
        <v>85</v>
      </c>
    </row>
    <row r="101" spans="1:16" ht="38.25">
      <c r="A101" s="9">
        <f t="shared" si="2"/>
        <v>84</v>
      </c>
      <c r="B101" s="114" t="s">
        <v>120</v>
      </c>
      <c r="C101" s="114" t="s">
        <v>231</v>
      </c>
      <c r="D101" s="100" t="s">
        <v>286</v>
      </c>
      <c r="E101" s="100" t="s">
        <v>287</v>
      </c>
      <c r="F101" s="100">
        <f>IF(G101="тн",168,IF(G101="шт",796,IF(G101="кг",166,IF(G101="м2",55,IF(G101="м3",113,IF(G101="п.м.",18,IF(G101="секц",840,IF(G101="компл",839,0))))))))</f>
        <v>168</v>
      </c>
      <c r="G101" s="100" t="s">
        <v>0</v>
      </c>
      <c r="H101" s="105">
        <v>10.8</v>
      </c>
      <c r="I101" s="158" t="s">
        <v>299</v>
      </c>
      <c r="J101" s="136" t="s">
        <v>298</v>
      </c>
      <c r="K101" s="105">
        <v>1269.1500000000001</v>
      </c>
      <c r="L101" s="106" t="s">
        <v>262</v>
      </c>
      <c r="M101" s="106" t="s">
        <v>216</v>
      </c>
      <c r="N101" s="100" t="s">
        <v>148</v>
      </c>
      <c r="O101" s="108" t="s">
        <v>85</v>
      </c>
    </row>
    <row r="102" spans="1:16" ht="38.25">
      <c r="A102" s="9">
        <f t="shared" si="2"/>
        <v>85</v>
      </c>
      <c r="B102" s="159" t="s">
        <v>120</v>
      </c>
      <c r="C102" s="124" t="s">
        <v>231</v>
      </c>
      <c r="D102" s="100" t="s">
        <v>610</v>
      </c>
      <c r="E102" s="125" t="s">
        <v>437</v>
      </c>
      <c r="F102" s="100">
        <f t="shared" ref="F102:F103" si="13">IF(G102="тн",168,IF(G102="шт",796,IF(G102="кг",166,IF(G102="м2",55,IF(G102="м3",113,IF(G102="п.м.",18,IF(G102="секц",840,IF(G102="компл",839,0))))))))</f>
        <v>168</v>
      </c>
      <c r="G102" s="100" t="s">
        <v>0</v>
      </c>
      <c r="H102" s="105">
        <v>1.8</v>
      </c>
      <c r="I102" s="158" t="s">
        <v>58</v>
      </c>
      <c r="J102" s="100" t="s">
        <v>22</v>
      </c>
      <c r="K102" s="105">
        <v>170</v>
      </c>
      <c r="L102" s="106" t="s">
        <v>262</v>
      </c>
      <c r="M102" s="106" t="s">
        <v>216</v>
      </c>
      <c r="N102" s="100" t="s">
        <v>148</v>
      </c>
      <c r="O102" s="108" t="s">
        <v>85</v>
      </c>
    </row>
    <row r="103" spans="1:16" ht="51.75" customHeight="1">
      <c r="A103" s="9">
        <f t="shared" si="2"/>
        <v>86</v>
      </c>
      <c r="B103" s="159" t="s">
        <v>120</v>
      </c>
      <c r="C103" s="124" t="s">
        <v>231</v>
      </c>
      <c r="D103" s="100" t="s">
        <v>611</v>
      </c>
      <c r="E103" s="125" t="s">
        <v>440</v>
      </c>
      <c r="F103" s="100">
        <f t="shared" si="13"/>
        <v>168</v>
      </c>
      <c r="G103" s="100" t="s">
        <v>0</v>
      </c>
      <c r="H103" s="105">
        <v>4.32</v>
      </c>
      <c r="I103" s="158" t="s">
        <v>58</v>
      </c>
      <c r="J103" s="100" t="s">
        <v>22</v>
      </c>
      <c r="K103" s="105">
        <v>799.2</v>
      </c>
      <c r="L103" s="106" t="s">
        <v>262</v>
      </c>
      <c r="M103" s="106" t="s">
        <v>216</v>
      </c>
      <c r="N103" s="100" t="s">
        <v>148</v>
      </c>
      <c r="O103" s="108" t="s">
        <v>85</v>
      </c>
    </row>
    <row r="104" spans="1:16" s="4" customFormat="1" ht="70.5" customHeight="1">
      <c r="A104" s="9">
        <f t="shared" si="2"/>
        <v>87</v>
      </c>
      <c r="B104" s="114" t="s">
        <v>445</v>
      </c>
      <c r="C104" s="124" t="s">
        <v>319</v>
      </c>
      <c r="D104" s="119" t="s">
        <v>446</v>
      </c>
      <c r="E104" s="100" t="s">
        <v>23</v>
      </c>
      <c r="F104" s="108">
        <f t="shared" ref="F104:F107" si="14">IF(G104="тн",168,IF(G104="шт",796,IF(G104="кг",166,IF(G104="м2",55,IF(G104="м3",113,IF(G104="п.м.",18,IF(G104="секц",840,IF(G104="компл",839,0))))))))</f>
        <v>796</v>
      </c>
      <c r="G104" s="119" t="s">
        <v>10</v>
      </c>
      <c r="H104" s="105">
        <v>1</v>
      </c>
      <c r="I104" s="106">
        <v>30127912</v>
      </c>
      <c r="J104" s="186" t="s">
        <v>304</v>
      </c>
      <c r="K104" s="105">
        <v>457.98</v>
      </c>
      <c r="L104" s="106" t="s">
        <v>262</v>
      </c>
      <c r="M104" s="106" t="s">
        <v>228</v>
      </c>
      <c r="N104" s="185" t="s">
        <v>9</v>
      </c>
      <c r="O104" s="127" t="s">
        <v>73</v>
      </c>
    </row>
    <row r="105" spans="1:16" ht="38.25">
      <c r="A105" s="9">
        <f t="shared" si="2"/>
        <v>88</v>
      </c>
      <c r="B105" s="112" t="s">
        <v>234</v>
      </c>
      <c r="C105" s="112" t="s">
        <v>135</v>
      </c>
      <c r="D105" s="100" t="s">
        <v>203</v>
      </c>
      <c r="E105" s="100" t="s">
        <v>23</v>
      </c>
      <c r="F105" s="102">
        <f t="shared" si="14"/>
        <v>796</v>
      </c>
      <c r="G105" s="108" t="s">
        <v>10</v>
      </c>
      <c r="H105" s="105" t="s">
        <v>1</v>
      </c>
      <c r="I105" s="158" t="s">
        <v>58</v>
      </c>
      <c r="J105" s="136" t="s">
        <v>22</v>
      </c>
      <c r="K105" s="105">
        <v>1500</v>
      </c>
      <c r="L105" s="106" t="s">
        <v>262</v>
      </c>
      <c r="M105" s="106" t="s">
        <v>272</v>
      </c>
      <c r="N105" s="100" t="s">
        <v>148</v>
      </c>
      <c r="O105" s="100" t="s">
        <v>85</v>
      </c>
    </row>
    <row r="106" spans="1:16" ht="38.25">
      <c r="A106" s="9">
        <f t="shared" si="2"/>
        <v>89</v>
      </c>
      <c r="B106" s="112" t="s">
        <v>235</v>
      </c>
      <c r="C106" s="112" t="s">
        <v>135</v>
      </c>
      <c r="D106" s="100" t="s">
        <v>204</v>
      </c>
      <c r="E106" s="100" t="s">
        <v>23</v>
      </c>
      <c r="F106" s="102">
        <f t="shared" si="14"/>
        <v>796</v>
      </c>
      <c r="G106" s="108" t="s">
        <v>10</v>
      </c>
      <c r="H106" s="105" t="s">
        <v>1</v>
      </c>
      <c r="I106" s="158" t="s">
        <v>58</v>
      </c>
      <c r="J106" s="136" t="s">
        <v>22</v>
      </c>
      <c r="K106" s="105">
        <v>6500</v>
      </c>
      <c r="L106" s="106" t="s">
        <v>262</v>
      </c>
      <c r="M106" s="106" t="s">
        <v>272</v>
      </c>
      <c r="N106" s="100" t="s">
        <v>148</v>
      </c>
      <c r="O106" s="100" t="s">
        <v>85</v>
      </c>
    </row>
    <row r="107" spans="1:16" ht="102">
      <c r="A107" s="9">
        <f t="shared" si="2"/>
        <v>90</v>
      </c>
      <c r="B107" s="112" t="s">
        <v>131</v>
      </c>
      <c r="C107" s="124" t="s">
        <v>132</v>
      </c>
      <c r="D107" s="119" t="s">
        <v>215</v>
      </c>
      <c r="E107" s="100" t="s">
        <v>98</v>
      </c>
      <c r="F107" s="119">
        <f t="shared" si="14"/>
        <v>796</v>
      </c>
      <c r="G107" s="119" t="s">
        <v>10</v>
      </c>
      <c r="H107" s="119">
        <v>30</v>
      </c>
      <c r="I107" s="158" t="s">
        <v>299</v>
      </c>
      <c r="J107" s="136" t="s">
        <v>298</v>
      </c>
      <c r="K107" s="105">
        <v>330</v>
      </c>
      <c r="L107" s="106" t="s">
        <v>262</v>
      </c>
      <c r="M107" s="106" t="s">
        <v>216</v>
      </c>
      <c r="N107" s="100" t="s">
        <v>148</v>
      </c>
      <c r="O107" s="111" t="s">
        <v>85</v>
      </c>
    </row>
    <row r="108" spans="1:16" ht="60">
      <c r="A108" s="9">
        <f t="shared" si="2"/>
        <v>91</v>
      </c>
      <c r="B108" s="114" t="s">
        <v>179</v>
      </c>
      <c r="C108" s="114" t="s">
        <v>180</v>
      </c>
      <c r="D108" s="100" t="s">
        <v>208</v>
      </c>
      <c r="E108" s="100" t="s">
        <v>29</v>
      </c>
      <c r="F108" s="145">
        <f t="shared" ref="F108:F113" si="15">IF(G108="тн",168,IF(G108="шт",796,IF(G108="кг",166,IF(G108="м2",55,IF(G108="м3",113,IF(G108="п.м.",18,IF(G108="секц",840,IF(G108="компл",839,0))))))))</f>
        <v>796</v>
      </c>
      <c r="G108" s="116" t="s">
        <v>10</v>
      </c>
      <c r="H108" s="117" t="s">
        <v>1</v>
      </c>
      <c r="I108" s="106" t="s">
        <v>58</v>
      </c>
      <c r="J108" s="100" t="s">
        <v>22</v>
      </c>
      <c r="K108" s="105">
        <v>1210.69</v>
      </c>
      <c r="L108" s="104" t="s">
        <v>262</v>
      </c>
      <c r="M108" s="106" t="s">
        <v>216</v>
      </c>
      <c r="N108" s="100" t="s">
        <v>148</v>
      </c>
      <c r="O108" s="100" t="s">
        <v>85</v>
      </c>
    </row>
    <row r="109" spans="1:16" ht="89.25">
      <c r="A109" s="9">
        <f t="shared" si="2"/>
        <v>92</v>
      </c>
      <c r="B109" s="114" t="s">
        <v>121</v>
      </c>
      <c r="C109" s="114" t="s">
        <v>125</v>
      </c>
      <c r="D109" s="100" t="s">
        <v>334</v>
      </c>
      <c r="E109" s="100" t="s">
        <v>23</v>
      </c>
      <c r="F109" s="100">
        <f t="shared" si="15"/>
        <v>168</v>
      </c>
      <c r="G109" s="100" t="s">
        <v>0</v>
      </c>
      <c r="H109" s="105">
        <v>160</v>
      </c>
      <c r="I109" s="106" t="s">
        <v>28</v>
      </c>
      <c r="J109" s="100" t="s">
        <v>337</v>
      </c>
      <c r="K109" s="105">
        <v>4000</v>
      </c>
      <c r="L109" s="106" t="s">
        <v>262</v>
      </c>
      <c r="M109" s="106" t="s">
        <v>322</v>
      </c>
      <c r="N109" s="100" t="s">
        <v>9</v>
      </c>
      <c r="O109" s="168" t="s">
        <v>73</v>
      </c>
    </row>
    <row r="110" spans="1:16" ht="63.75">
      <c r="A110" s="9">
        <f t="shared" ref="A110:A118" si="16">A109+1</f>
        <v>93</v>
      </c>
      <c r="B110" s="106" t="s">
        <v>495</v>
      </c>
      <c r="C110" s="142" t="s">
        <v>496</v>
      </c>
      <c r="D110" s="100" t="s">
        <v>615</v>
      </c>
      <c r="E110" s="100" t="s">
        <v>82</v>
      </c>
      <c r="F110" s="145">
        <f t="shared" si="15"/>
        <v>796</v>
      </c>
      <c r="G110" s="100" t="s">
        <v>10</v>
      </c>
      <c r="H110" s="146">
        <v>1</v>
      </c>
      <c r="I110" s="106" t="s">
        <v>58</v>
      </c>
      <c r="J110" s="100" t="s">
        <v>22</v>
      </c>
      <c r="K110" s="105">
        <v>15750</v>
      </c>
      <c r="L110" s="104" t="s">
        <v>262</v>
      </c>
      <c r="M110" s="106" t="s">
        <v>207</v>
      </c>
      <c r="N110" s="100" t="s">
        <v>45</v>
      </c>
      <c r="O110" s="186" t="s">
        <v>73</v>
      </c>
    </row>
    <row r="111" spans="1:16" ht="63.75">
      <c r="A111" s="9">
        <f t="shared" si="16"/>
        <v>94</v>
      </c>
      <c r="B111" s="112" t="s">
        <v>455</v>
      </c>
      <c r="C111" s="124" t="s">
        <v>456</v>
      </c>
      <c r="D111" s="100" t="s">
        <v>614</v>
      </c>
      <c r="E111" s="125" t="s">
        <v>23</v>
      </c>
      <c r="F111" s="108">
        <f t="shared" si="15"/>
        <v>113</v>
      </c>
      <c r="G111" s="108" t="s">
        <v>447</v>
      </c>
      <c r="H111" s="105">
        <v>400</v>
      </c>
      <c r="I111" s="106" t="s">
        <v>28</v>
      </c>
      <c r="J111" s="100" t="s">
        <v>46</v>
      </c>
      <c r="K111" s="105">
        <v>204.21</v>
      </c>
      <c r="L111" s="106" t="s">
        <v>262</v>
      </c>
      <c r="M111" s="106" t="s">
        <v>207</v>
      </c>
      <c r="N111" s="100" t="s">
        <v>45</v>
      </c>
      <c r="O111" s="108" t="s">
        <v>73</v>
      </c>
    </row>
    <row r="112" spans="1:16" ht="114.75">
      <c r="A112" s="9">
        <f t="shared" si="16"/>
        <v>95</v>
      </c>
      <c r="B112" s="112" t="s">
        <v>146</v>
      </c>
      <c r="C112" s="124" t="s">
        <v>149</v>
      </c>
      <c r="D112" s="100" t="s">
        <v>357</v>
      </c>
      <c r="E112" s="125" t="s">
        <v>23</v>
      </c>
      <c r="F112" s="108">
        <f t="shared" si="15"/>
        <v>796</v>
      </c>
      <c r="G112" s="108" t="s">
        <v>10</v>
      </c>
      <c r="H112" s="105">
        <v>2</v>
      </c>
      <c r="I112" s="106" t="s">
        <v>28</v>
      </c>
      <c r="J112" s="100" t="s">
        <v>46</v>
      </c>
      <c r="K112" s="105">
        <v>413</v>
      </c>
      <c r="L112" s="106" t="s">
        <v>262</v>
      </c>
      <c r="M112" s="106" t="s">
        <v>272</v>
      </c>
      <c r="N112" s="100" t="s">
        <v>9</v>
      </c>
      <c r="O112" s="108" t="s">
        <v>73</v>
      </c>
    </row>
    <row r="113" spans="1:15" ht="76.5">
      <c r="A113" s="9">
        <f t="shared" si="16"/>
        <v>96</v>
      </c>
      <c r="B113" s="114" t="s">
        <v>552</v>
      </c>
      <c r="C113" s="124" t="s">
        <v>553</v>
      </c>
      <c r="D113" s="101" t="s">
        <v>554</v>
      </c>
      <c r="E113" s="185" t="s">
        <v>23</v>
      </c>
      <c r="F113" s="108">
        <f t="shared" si="15"/>
        <v>796</v>
      </c>
      <c r="G113" s="119" t="s">
        <v>10</v>
      </c>
      <c r="H113" s="123">
        <v>1</v>
      </c>
      <c r="I113" s="106" t="s">
        <v>70</v>
      </c>
      <c r="J113" s="100" t="s">
        <v>50</v>
      </c>
      <c r="K113" s="105">
        <v>6600</v>
      </c>
      <c r="L113" s="106" t="s">
        <v>262</v>
      </c>
      <c r="M113" s="106" t="s">
        <v>313</v>
      </c>
      <c r="N113" s="100" t="s">
        <v>9</v>
      </c>
      <c r="O113" s="108" t="s">
        <v>73</v>
      </c>
    </row>
    <row r="114" spans="1:15" s="7" customFormat="1" ht="76.5">
      <c r="A114" s="9">
        <f t="shared" si="16"/>
        <v>97</v>
      </c>
      <c r="B114" s="112" t="s">
        <v>310</v>
      </c>
      <c r="C114" s="112" t="s">
        <v>311</v>
      </c>
      <c r="D114" s="100" t="s">
        <v>312</v>
      </c>
      <c r="E114" s="100" t="s">
        <v>23</v>
      </c>
      <c r="F114" s="102">
        <v>792</v>
      </c>
      <c r="G114" s="100" t="s">
        <v>461</v>
      </c>
      <c r="H114" s="105">
        <v>239</v>
      </c>
      <c r="I114" s="106" t="s">
        <v>70</v>
      </c>
      <c r="J114" s="136" t="s">
        <v>292</v>
      </c>
      <c r="K114" s="105">
        <v>1138</v>
      </c>
      <c r="L114" s="106" t="s">
        <v>262</v>
      </c>
      <c r="M114" s="106" t="s">
        <v>207</v>
      </c>
      <c r="N114" s="100" t="s">
        <v>45</v>
      </c>
      <c r="O114" s="179" t="s">
        <v>73</v>
      </c>
    </row>
    <row r="115" spans="1:15" s="7" customFormat="1" ht="51">
      <c r="A115" s="9">
        <f t="shared" si="16"/>
        <v>98</v>
      </c>
      <c r="B115" s="114" t="s">
        <v>475</v>
      </c>
      <c r="C115" s="170" t="s">
        <v>476</v>
      </c>
      <c r="D115" s="100" t="s">
        <v>477</v>
      </c>
      <c r="E115" s="100" t="s">
        <v>364</v>
      </c>
      <c r="F115" s="102">
        <f t="shared" ref="F115:F117" si="17">IF(G115="тн",168,IF(G115="шт",796,IF(G115="кг",166,IF(G115="м2",55,IF(G115="м3",113,IF(G115="п.м.",18,IF(G115="секц",840,IF(G115="компл",839,0))))))))</f>
        <v>796</v>
      </c>
      <c r="G115" s="100" t="s">
        <v>10</v>
      </c>
      <c r="H115" s="167" t="s">
        <v>1</v>
      </c>
      <c r="I115" s="106" t="s">
        <v>58</v>
      </c>
      <c r="J115" s="100" t="s">
        <v>22</v>
      </c>
      <c r="K115" s="105">
        <v>2035.7</v>
      </c>
      <c r="L115" s="106" t="s">
        <v>262</v>
      </c>
      <c r="M115" s="106" t="s">
        <v>216</v>
      </c>
      <c r="N115" s="100" t="s">
        <v>9</v>
      </c>
      <c r="O115" s="108" t="s">
        <v>85</v>
      </c>
    </row>
    <row r="116" spans="1:15" s="7" customFormat="1" ht="63.75">
      <c r="A116" s="9">
        <f t="shared" si="16"/>
        <v>99</v>
      </c>
      <c r="B116" s="114" t="s">
        <v>158</v>
      </c>
      <c r="C116" s="170" t="s">
        <v>197</v>
      </c>
      <c r="D116" s="100" t="s">
        <v>607</v>
      </c>
      <c r="E116" s="100" t="s">
        <v>364</v>
      </c>
      <c r="F116" s="102">
        <f t="shared" si="17"/>
        <v>796</v>
      </c>
      <c r="G116" s="100" t="s">
        <v>10</v>
      </c>
      <c r="H116" s="167" t="s">
        <v>1</v>
      </c>
      <c r="I116" s="106" t="s">
        <v>58</v>
      </c>
      <c r="J116" s="100" t="s">
        <v>22</v>
      </c>
      <c r="K116" s="105">
        <v>373.76</v>
      </c>
      <c r="L116" s="106" t="s">
        <v>262</v>
      </c>
      <c r="M116" s="106" t="s">
        <v>216</v>
      </c>
      <c r="N116" s="100" t="s">
        <v>9</v>
      </c>
      <c r="O116" s="108" t="s">
        <v>85</v>
      </c>
    </row>
    <row r="117" spans="1:15" s="7" customFormat="1" ht="63.75">
      <c r="A117" s="9">
        <f t="shared" si="16"/>
        <v>100</v>
      </c>
      <c r="B117" s="114" t="s">
        <v>158</v>
      </c>
      <c r="C117" s="170" t="s">
        <v>197</v>
      </c>
      <c r="D117" s="100" t="s">
        <v>608</v>
      </c>
      <c r="E117" s="100" t="s">
        <v>364</v>
      </c>
      <c r="F117" s="102">
        <f t="shared" si="17"/>
        <v>796</v>
      </c>
      <c r="G117" s="100" t="s">
        <v>10</v>
      </c>
      <c r="H117" s="167" t="s">
        <v>1</v>
      </c>
      <c r="I117" s="106" t="s">
        <v>58</v>
      </c>
      <c r="J117" s="100" t="s">
        <v>22</v>
      </c>
      <c r="K117" s="105">
        <v>2071.08</v>
      </c>
      <c r="L117" s="106" t="s">
        <v>262</v>
      </c>
      <c r="M117" s="106" t="s">
        <v>216</v>
      </c>
      <c r="N117" s="100" t="s">
        <v>9</v>
      </c>
      <c r="O117" s="108" t="s">
        <v>85</v>
      </c>
    </row>
    <row r="118" spans="1:15" ht="114.75">
      <c r="A118" s="9">
        <f t="shared" si="16"/>
        <v>101</v>
      </c>
      <c r="B118" s="180" t="s">
        <v>601</v>
      </c>
      <c r="C118" s="180" t="s">
        <v>602</v>
      </c>
      <c r="D118" s="181" t="s">
        <v>603</v>
      </c>
      <c r="E118" s="182" t="s">
        <v>23</v>
      </c>
      <c r="F118" s="182">
        <f t="shared" ref="F118" si="18">IF(G118="тн",168,IF(G118="шт",796,IF(G118="кг",166,IF(G118="м2",55,IF(G118="м3",113,IF(G118="п.м.",18,IF(G118="секц",840,IF(G118="компл",839,0))))))))</f>
        <v>168</v>
      </c>
      <c r="G118" s="182" t="s">
        <v>0</v>
      </c>
      <c r="H118" s="183">
        <f>SUM(H109:H109)</f>
        <v>160</v>
      </c>
      <c r="I118" s="184" t="s">
        <v>28</v>
      </c>
      <c r="J118" s="182" t="s">
        <v>604</v>
      </c>
      <c r="K118" s="105">
        <v>18000</v>
      </c>
      <c r="L118" s="106" t="s">
        <v>262</v>
      </c>
      <c r="M118" s="106" t="s">
        <v>322</v>
      </c>
      <c r="N118" s="100" t="s">
        <v>9</v>
      </c>
      <c r="O118" s="168" t="s">
        <v>73</v>
      </c>
    </row>
    <row r="119" spans="1:15" ht="15.75">
      <c r="A119" s="220" t="s">
        <v>466</v>
      </c>
      <c r="B119" s="221"/>
      <c r="C119" s="221"/>
      <c r="D119" s="221"/>
      <c r="E119" s="221"/>
      <c r="F119" s="221"/>
      <c r="G119" s="221"/>
      <c r="H119" s="221"/>
      <c r="I119" s="221"/>
      <c r="J119" s="221"/>
      <c r="K119" s="221"/>
      <c r="L119" s="221"/>
      <c r="M119" s="221"/>
      <c r="N119" s="221"/>
      <c r="O119" s="222"/>
    </row>
    <row r="120" spans="1:15" ht="38.25">
      <c r="A120" s="8">
        <f>A118+1</f>
        <v>102</v>
      </c>
      <c r="B120" s="112" t="s">
        <v>254</v>
      </c>
      <c r="C120" s="112" t="s">
        <v>191</v>
      </c>
      <c r="D120" s="100" t="s">
        <v>188</v>
      </c>
      <c r="E120" s="100" t="s">
        <v>23</v>
      </c>
      <c r="F120" s="102">
        <f>IF(G120="тн",168,IF(G120="шт",796,IF(G120="кг",166,IF(G120="м2",55,IF(G120="м3",113,IF(G120="п.м.",18,IF(G120="секц",840,IF(G120="компл",839,0))))))))</f>
        <v>796</v>
      </c>
      <c r="G120" s="100" t="s">
        <v>10</v>
      </c>
      <c r="H120" s="105">
        <v>1</v>
      </c>
      <c r="I120" s="106" t="s">
        <v>189</v>
      </c>
      <c r="J120" s="136" t="s">
        <v>190</v>
      </c>
      <c r="K120" s="105">
        <v>1200</v>
      </c>
      <c r="L120" s="106" t="s">
        <v>303</v>
      </c>
      <c r="M120" s="106" t="s">
        <v>374</v>
      </c>
      <c r="N120" s="100" t="s">
        <v>9</v>
      </c>
      <c r="O120" s="179" t="s">
        <v>73</v>
      </c>
    </row>
    <row r="121" spans="1:15" s="4" customFormat="1" ht="51">
      <c r="A121" s="9">
        <f>A120+1</f>
        <v>103</v>
      </c>
      <c r="B121" s="109" t="s">
        <v>296</v>
      </c>
      <c r="C121" s="114" t="s">
        <v>297</v>
      </c>
      <c r="D121" s="100" t="s">
        <v>624</v>
      </c>
      <c r="E121" s="100" t="s">
        <v>23</v>
      </c>
      <c r="F121" s="102">
        <f>IF(G121="тн",168,IF(G121="шт",796,IF(G121="кг",166,IF(G121="м2",55,IF(G121="м3",113,IF(G121="п.м.",18,IF(G121="секц",840,IF(G121="компл",839,0))))))))</f>
        <v>796</v>
      </c>
      <c r="G121" s="100" t="s">
        <v>10</v>
      </c>
      <c r="H121" s="105">
        <v>1</v>
      </c>
      <c r="I121" s="163">
        <v>30401</v>
      </c>
      <c r="J121" s="136" t="s">
        <v>22</v>
      </c>
      <c r="K121" s="105">
        <v>1283.95</v>
      </c>
      <c r="L121" s="106" t="s">
        <v>303</v>
      </c>
      <c r="M121" s="106" t="s">
        <v>623</v>
      </c>
      <c r="N121" s="100" t="s">
        <v>45</v>
      </c>
      <c r="O121" s="111" t="s">
        <v>73</v>
      </c>
    </row>
    <row r="122" spans="1:15" ht="115.5" customHeight="1">
      <c r="A122" s="9">
        <f t="shared" ref="A122:A150" si="19">A121+1</f>
        <v>104</v>
      </c>
      <c r="B122" s="114" t="s">
        <v>136</v>
      </c>
      <c r="C122" s="124" t="s">
        <v>136</v>
      </c>
      <c r="D122" s="100" t="s">
        <v>599</v>
      </c>
      <c r="E122" s="161" t="s">
        <v>23</v>
      </c>
      <c r="F122" s="119">
        <f t="shared" ref="F122:F124" si="20">IF(G122="тн",168,IF(G122="шт",796,IF(G122="кг",166,IF(G122="м2",55,IF(G122="м3",113,IF(G122="п.м.",18,IF(G122="секц",840,IF(G122="компл",839,0))))))))</f>
        <v>796</v>
      </c>
      <c r="G122" s="105" t="s">
        <v>10</v>
      </c>
      <c r="H122" s="105" t="s">
        <v>1</v>
      </c>
      <c r="I122" s="106" t="s">
        <v>58</v>
      </c>
      <c r="J122" s="136" t="s">
        <v>22</v>
      </c>
      <c r="K122" s="137">
        <v>3432.2</v>
      </c>
      <c r="L122" s="106" t="s">
        <v>303</v>
      </c>
      <c r="M122" s="106" t="s">
        <v>218</v>
      </c>
      <c r="N122" s="100" t="s">
        <v>148</v>
      </c>
      <c r="O122" s="111" t="s">
        <v>85</v>
      </c>
    </row>
    <row r="123" spans="1:15" ht="39" customHeight="1">
      <c r="A123" s="9">
        <f t="shared" si="19"/>
        <v>105</v>
      </c>
      <c r="B123" s="112" t="s">
        <v>431</v>
      </c>
      <c r="C123" s="112" t="s">
        <v>435</v>
      </c>
      <c r="D123" s="100" t="s">
        <v>619</v>
      </c>
      <c r="E123" s="161" t="s">
        <v>23</v>
      </c>
      <c r="F123" s="102">
        <f t="shared" si="20"/>
        <v>796</v>
      </c>
      <c r="G123" s="100" t="s">
        <v>10</v>
      </c>
      <c r="H123" s="105">
        <v>1</v>
      </c>
      <c r="I123" s="106" t="s">
        <v>90</v>
      </c>
      <c r="J123" s="100" t="s">
        <v>68</v>
      </c>
      <c r="K123" s="129">
        <v>4560</v>
      </c>
      <c r="L123" s="107">
        <v>43191</v>
      </c>
      <c r="M123" s="106" t="s">
        <v>218</v>
      </c>
      <c r="N123" s="100" t="s">
        <v>9</v>
      </c>
      <c r="O123" s="111" t="s">
        <v>85</v>
      </c>
    </row>
    <row r="124" spans="1:15" ht="50.25" customHeight="1">
      <c r="A124" s="9">
        <f t="shared" si="19"/>
        <v>106</v>
      </c>
      <c r="B124" s="112" t="s">
        <v>555</v>
      </c>
      <c r="C124" s="138" t="s">
        <v>555</v>
      </c>
      <c r="D124" s="100" t="s">
        <v>620</v>
      </c>
      <c r="E124" s="161" t="s">
        <v>23</v>
      </c>
      <c r="F124" s="102">
        <f t="shared" si="20"/>
        <v>796</v>
      </c>
      <c r="G124" s="100" t="s">
        <v>10</v>
      </c>
      <c r="H124" s="105">
        <v>2</v>
      </c>
      <c r="I124" s="106" t="s">
        <v>58</v>
      </c>
      <c r="J124" s="136" t="s">
        <v>22</v>
      </c>
      <c r="K124" s="129">
        <v>475</v>
      </c>
      <c r="L124" s="107">
        <v>43191</v>
      </c>
      <c r="M124" s="106" t="s">
        <v>216</v>
      </c>
      <c r="N124" s="100" t="s">
        <v>45</v>
      </c>
      <c r="O124" s="111" t="s">
        <v>73</v>
      </c>
    </row>
    <row r="125" spans="1:15" ht="50.25" customHeight="1">
      <c r="A125" s="9">
        <f t="shared" si="19"/>
        <v>107</v>
      </c>
      <c r="B125" s="159" t="s">
        <v>120</v>
      </c>
      <c r="C125" s="159" t="s">
        <v>621</v>
      </c>
      <c r="D125" s="100" t="s">
        <v>592</v>
      </c>
      <c r="E125" s="101" t="s">
        <v>23</v>
      </c>
      <c r="F125" s="108">
        <v>168</v>
      </c>
      <c r="G125" s="101" t="s">
        <v>0</v>
      </c>
      <c r="H125" s="105">
        <v>4500</v>
      </c>
      <c r="I125" s="176" t="s">
        <v>28</v>
      </c>
      <c r="J125" s="101" t="s">
        <v>46</v>
      </c>
      <c r="K125" s="105">
        <v>356287.5</v>
      </c>
      <c r="L125" s="106" t="s">
        <v>303</v>
      </c>
      <c r="M125" s="106" t="s">
        <v>216</v>
      </c>
      <c r="N125" s="100" t="s">
        <v>45</v>
      </c>
      <c r="O125" s="100" t="s">
        <v>73</v>
      </c>
    </row>
    <row r="126" spans="1:15" ht="50.25" customHeight="1">
      <c r="A126" s="9">
        <f t="shared" si="19"/>
        <v>108</v>
      </c>
      <c r="B126" s="159" t="s">
        <v>120</v>
      </c>
      <c r="C126" s="159" t="s">
        <v>621</v>
      </c>
      <c r="D126" s="100" t="s">
        <v>592</v>
      </c>
      <c r="E126" s="101" t="s">
        <v>23</v>
      </c>
      <c r="F126" s="108">
        <v>168</v>
      </c>
      <c r="G126" s="101" t="s">
        <v>0</v>
      </c>
      <c r="H126" s="105">
        <v>4300</v>
      </c>
      <c r="I126" s="176" t="s">
        <v>28</v>
      </c>
      <c r="J126" s="101" t="s">
        <v>46</v>
      </c>
      <c r="K126" s="105">
        <v>337043</v>
      </c>
      <c r="L126" s="106" t="s">
        <v>303</v>
      </c>
      <c r="M126" s="106" t="s">
        <v>216</v>
      </c>
      <c r="N126" s="100" t="s">
        <v>45</v>
      </c>
      <c r="O126" s="100" t="s">
        <v>73</v>
      </c>
    </row>
    <row r="127" spans="1:15" s="4" customFormat="1" ht="76.5">
      <c r="A127" s="9">
        <f t="shared" si="19"/>
        <v>109</v>
      </c>
      <c r="B127" s="112" t="s">
        <v>629</v>
      </c>
      <c r="C127" s="138" t="s">
        <v>630</v>
      </c>
      <c r="D127" s="100" t="s">
        <v>631</v>
      </c>
      <c r="E127" s="161" t="s">
        <v>23</v>
      </c>
      <c r="F127" s="102">
        <f t="shared" ref="F127" si="21">IF(G127="тн",168,IF(G127="шт",796,IF(G127="кг",166,IF(G127="м2",55,IF(G127="м3",113,IF(G127="п.м.",18,IF(G127="секц",840,IF(G127="компл",839,0))))))))</f>
        <v>796</v>
      </c>
      <c r="G127" s="100" t="s">
        <v>10</v>
      </c>
      <c r="H127" s="105">
        <v>16</v>
      </c>
      <c r="I127" s="106" t="s">
        <v>58</v>
      </c>
      <c r="J127" s="136" t="s">
        <v>22</v>
      </c>
      <c r="K127" s="137">
        <v>171.1</v>
      </c>
      <c r="L127" s="107">
        <v>43191</v>
      </c>
      <c r="M127" s="106" t="s">
        <v>374</v>
      </c>
      <c r="N127" s="100" t="s">
        <v>45</v>
      </c>
      <c r="O127" s="111" t="s">
        <v>73</v>
      </c>
    </row>
    <row r="128" spans="1:15" ht="63.75">
      <c r="A128" s="9">
        <f t="shared" si="19"/>
        <v>110</v>
      </c>
      <c r="B128" s="114" t="s">
        <v>129</v>
      </c>
      <c r="C128" s="114" t="s">
        <v>130</v>
      </c>
      <c r="D128" s="119" t="s">
        <v>97</v>
      </c>
      <c r="E128" s="100" t="s">
        <v>23</v>
      </c>
      <c r="F128" s="119">
        <f>IF(G128="тн",168,IF(G128="шт",796,IF(G128="кг",166,IF(G128="м2",55,IF(G128="м3",113,IF(G128="п.м.",18,IF(G128="секц",840,IF(G128="компл",839,0))))))))</f>
        <v>796</v>
      </c>
      <c r="G128" s="119" t="s">
        <v>10</v>
      </c>
      <c r="H128" s="119" t="s">
        <v>1</v>
      </c>
      <c r="I128" s="106" t="s">
        <v>299</v>
      </c>
      <c r="J128" s="136" t="s">
        <v>298</v>
      </c>
      <c r="K128" s="105">
        <v>2551</v>
      </c>
      <c r="L128" s="106" t="s">
        <v>303</v>
      </c>
      <c r="M128" s="106" t="s">
        <v>216</v>
      </c>
      <c r="N128" s="100" t="s">
        <v>148</v>
      </c>
      <c r="O128" s="190" t="s">
        <v>85</v>
      </c>
    </row>
    <row r="129" spans="1:15" s="4" customFormat="1" ht="63.75">
      <c r="A129" s="9">
        <f t="shared" si="19"/>
        <v>111</v>
      </c>
      <c r="B129" s="114" t="s">
        <v>162</v>
      </c>
      <c r="C129" s="114" t="s">
        <v>163</v>
      </c>
      <c r="D129" s="100" t="s">
        <v>379</v>
      </c>
      <c r="E129" s="100" t="s">
        <v>23</v>
      </c>
      <c r="F129" s="102">
        <v>112</v>
      </c>
      <c r="G129" s="100" t="s">
        <v>81</v>
      </c>
      <c r="H129" s="105">
        <v>8300</v>
      </c>
      <c r="I129" s="106" t="s">
        <v>28</v>
      </c>
      <c r="J129" s="100" t="s">
        <v>377</v>
      </c>
      <c r="K129" s="105">
        <v>376</v>
      </c>
      <c r="L129" s="106" t="s">
        <v>303</v>
      </c>
      <c r="M129" s="106" t="s">
        <v>228</v>
      </c>
      <c r="N129" s="100" t="s">
        <v>9</v>
      </c>
      <c r="O129" s="108" t="s">
        <v>73</v>
      </c>
    </row>
    <row r="130" spans="1:15" ht="65.25" customHeight="1">
      <c r="A130" s="9">
        <f t="shared" si="19"/>
        <v>112</v>
      </c>
      <c r="B130" s="114" t="s">
        <v>165</v>
      </c>
      <c r="C130" s="114" t="s">
        <v>166</v>
      </c>
      <c r="D130" s="100" t="s">
        <v>302</v>
      </c>
      <c r="E130" s="100" t="s">
        <v>23</v>
      </c>
      <c r="F130" s="102">
        <v>796</v>
      </c>
      <c r="G130" s="100" t="s">
        <v>10</v>
      </c>
      <c r="H130" s="117" t="s">
        <v>7</v>
      </c>
      <c r="I130" s="106" t="s">
        <v>58</v>
      </c>
      <c r="J130" s="100" t="s">
        <v>22</v>
      </c>
      <c r="K130" s="105">
        <v>295</v>
      </c>
      <c r="L130" s="106" t="s">
        <v>303</v>
      </c>
      <c r="M130" s="106" t="s">
        <v>207</v>
      </c>
      <c r="N130" s="100" t="s">
        <v>45</v>
      </c>
      <c r="O130" s="100" t="s">
        <v>73</v>
      </c>
    </row>
    <row r="131" spans="1:15" s="4" customFormat="1" ht="51">
      <c r="A131" s="9">
        <f t="shared" si="19"/>
        <v>113</v>
      </c>
      <c r="B131" s="130" t="s">
        <v>171</v>
      </c>
      <c r="C131" s="114" t="s">
        <v>170</v>
      </c>
      <c r="D131" s="100" t="s">
        <v>199</v>
      </c>
      <c r="E131" s="100" t="s">
        <v>200</v>
      </c>
      <c r="F131" s="102">
        <v>796</v>
      </c>
      <c r="G131" s="116" t="s">
        <v>10</v>
      </c>
      <c r="H131" s="103" t="s">
        <v>1</v>
      </c>
      <c r="I131" s="106" t="s">
        <v>58</v>
      </c>
      <c r="J131" s="100" t="s">
        <v>22</v>
      </c>
      <c r="K131" s="105">
        <v>3000</v>
      </c>
      <c r="L131" s="106" t="s">
        <v>303</v>
      </c>
      <c r="M131" s="107">
        <v>43252</v>
      </c>
      <c r="N131" s="100" t="s">
        <v>9</v>
      </c>
      <c r="O131" s="168" t="s">
        <v>85</v>
      </c>
    </row>
    <row r="132" spans="1:15" s="4" customFormat="1" ht="38.25">
      <c r="A132" s="9">
        <f t="shared" si="19"/>
        <v>114</v>
      </c>
      <c r="B132" s="114" t="s">
        <v>162</v>
      </c>
      <c r="C132" s="114" t="s">
        <v>375</v>
      </c>
      <c r="D132" s="100" t="s">
        <v>376</v>
      </c>
      <c r="E132" s="100" t="s">
        <v>23</v>
      </c>
      <c r="F132" s="102">
        <v>112</v>
      </c>
      <c r="G132" s="100" t="s">
        <v>81</v>
      </c>
      <c r="H132" s="105">
        <v>9500</v>
      </c>
      <c r="I132" s="106" t="s">
        <v>58</v>
      </c>
      <c r="J132" s="100" t="s">
        <v>22</v>
      </c>
      <c r="K132" s="105">
        <v>448</v>
      </c>
      <c r="L132" s="106" t="s">
        <v>303</v>
      </c>
      <c r="M132" s="106" t="s">
        <v>313</v>
      </c>
      <c r="N132" s="100" t="s">
        <v>9</v>
      </c>
      <c r="O132" s="168" t="s">
        <v>73</v>
      </c>
    </row>
    <row r="133" spans="1:15" ht="76.5">
      <c r="A133" s="9">
        <f t="shared" si="19"/>
        <v>115</v>
      </c>
      <c r="B133" s="188" t="s">
        <v>232</v>
      </c>
      <c r="C133" s="188" t="s">
        <v>233</v>
      </c>
      <c r="D133" s="163" t="s">
        <v>632</v>
      </c>
      <c r="E133" s="163" t="s">
        <v>23</v>
      </c>
      <c r="F133" s="119">
        <f t="shared" ref="F133:F140" si="22">IF(G133="тн",168,IF(G133="шт",796,IF(G133="кг",166,IF(G133="м2",55,IF(G133="м3",113,IF(G133="п.м.",18,IF(G133="секц",840,IF(G133="компл",839,0))))))))</f>
        <v>796</v>
      </c>
      <c r="G133" s="119" t="s">
        <v>10</v>
      </c>
      <c r="H133" s="137">
        <v>1</v>
      </c>
      <c r="I133" s="106" t="s">
        <v>633</v>
      </c>
      <c r="J133" s="136" t="s">
        <v>634</v>
      </c>
      <c r="K133" s="137">
        <v>1761.53</v>
      </c>
      <c r="L133" s="106" t="s">
        <v>303</v>
      </c>
      <c r="M133" s="106" t="s">
        <v>216</v>
      </c>
      <c r="N133" s="100" t="s">
        <v>45</v>
      </c>
      <c r="O133" s="111" t="s">
        <v>73</v>
      </c>
    </row>
    <row r="134" spans="1:15" ht="102">
      <c r="A134" s="9">
        <f t="shared" si="19"/>
        <v>116</v>
      </c>
      <c r="B134" s="112" t="s">
        <v>131</v>
      </c>
      <c r="C134" s="124" t="s">
        <v>132</v>
      </c>
      <c r="D134" s="119" t="s">
        <v>635</v>
      </c>
      <c r="E134" s="100" t="s">
        <v>98</v>
      </c>
      <c r="F134" s="119">
        <f t="shared" si="22"/>
        <v>796</v>
      </c>
      <c r="G134" s="119" t="s">
        <v>10</v>
      </c>
      <c r="H134" s="119">
        <v>30</v>
      </c>
      <c r="I134" s="158" t="s">
        <v>58</v>
      </c>
      <c r="J134" s="136" t="s">
        <v>636</v>
      </c>
      <c r="K134" s="137">
        <v>330</v>
      </c>
      <c r="L134" s="106" t="s">
        <v>303</v>
      </c>
      <c r="M134" s="106" t="s">
        <v>216</v>
      </c>
      <c r="N134" s="100" t="s">
        <v>45</v>
      </c>
      <c r="O134" s="111" t="s">
        <v>73</v>
      </c>
    </row>
    <row r="135" spans="1:15" ht="114.75">
      <c r="A135" s="9">
        <f t="shared" si="19"/>
        <v>117</v>
      </c>
      <c r="B135" s="112" t="s">
        <v>146</v>
      </c>
      <c r="C135" s="124" t="s">
        <v>149</v>
      </c>
      <c r="D135" s="100" t="s">
        <v>357</v>
      </c>
      <c r="E135" s="125" t="s">
        <v>23</v>
      </c>
      <c r="F135" s="108">
        <f t="shared" si="22"/>
        <v>796</v>
      </c>
      <c r="G135" s="108" t="s">
        <v>10</v>
      </c>
      <c r="H135" s="105">
        <v>5</v>
      </c>
      <c r="I135" s="106" t="s">
        <v>28</v>
      </c>
      <c r="J135" s="100" t="s">
        <v>46</v>
      </c>
      <c r="K135" s="137">
        <v>413</v>
      </c>
      <c r="L135" s="106" t="s">
        <v>303</v>
      </c>
      <c r="M135" s="106" t="s">
        <v>228</v>
      </c>
      <c r="N135" s="100" t="s">
        <v>9</v>
      </c>
      <c r="O135" s="108" t="s">
        <v>73</v>
      </c>
    </row>
    <row r="136" spans="1:15" ht="51">
      <c r="A136" s="9">
        <f t="shared" si="19"/>
        <v>118</v>
      </c>
      <c r="B136" s="106" t="s">
        <v>638</v>
      </c>
      <c r="C136" s="106" t="s">
        <v>639</v>
      </c>
      <c r="D136" s="100" t="s">
        <v>640</v>
      </c>
      <c r="E136" s="100" t="s">
        <v>23</v>
      </c>
      <c r="F136" s="102">
        <f t="shared" si="22"/>
        <v>796</v>
      </c>
      <c r="G136" s="100" t="s">
        <v>10</v>
      </c>
      <c r="H136" s="105">
        <v>1</v>
      </c>
      <c r="I136" s="106" t="s">
        <v>58</v>
      </c>
      <c r="J136" s="136" t="s">
        <v>22</v>
      </c>
      <c r="K136" s="105">
        <v>118.5</v>
      </c>
      <c r="L136" s="107">
        <v>43191</v>
      </c>
      <c r="M136" s="106" t="s">
        <v>303</v>
      </c>
      <c r="N136" s="100" t="s">
        <v>45</v>
      </c>
      <c r="O136" s="111" t="s">
        <v>73</v>
      </c>
    </row>
    <row r="137" spans="1:15" ht="38.25">
      <c r="A137" s="9">
        <f t="shared" si="19"/>
        <v>119</v>
      </c>
      <c r="B137" s="233" t="s">
        <v>120</v>
      </c>
      <c r="C137" s="233" t="s">
        <v>641</v>
      </c>
      <c r="D137" s="100" t="s">
        <v>642</v>
      </c>
      <c r="E137" s="157" t="s">
        <v>23</v>
      </c>
      <c r="F137" s="108">
        <f t="shared" si="22"/>
        <v>168</v>
      </c>
      <c r="G137" s="101" t="s">
        <v>0</v>
      </c>
      <c r="H137" s="105">
        <v>20850</v>
      </c>
      <c r="I137" s="100">
        <v>30</v>
      </c>
      <c r="J137" s="100" t="s">
        <v>643</v>
      </c>
      <c r="K137" s="105">
        <v>260208</v>
      </c>
      <c r="L137" s="141" t="s">
        <v>303</v>
      </c>
      <c r="M137" s="141" t="s">
        <v>295</v>
      </c>
      <c r="N137" s="100" t="s">
        <v>9</v>
      </c>
      <c r="O137" s="100" t="s">
        <v>73</v>
      </c>
    </row>
    <row r="138" spans="1:15" s="4" customFormat="1" ht="38.25">
      <c r="A138" s="9">
        <f t="shared" si="19"/>
        <v>120</v>
      </c>
      <c r="B138" s="99" t="s">
        <v>162</v>
      </c>
      <c r="C138" s="99" t="s">
        <v>375</v>
      </c>
      <c r="D138" s="96" t="s">
        <v>376</v>
      </c>
      <c r="E138" s="96" t="s">
        <v>23</v>
      </c>
      <c r="F138" s="97">
        <v>112</v>
      </c>
      <c r="G138" s="96" t="s">
        <v>81</v>
      </c>
      <c r="H138" s="149">
        <v>9500</v>
      </c>
      <c r="I138" s="98" t="s">
        <v>58</v>
      </c>
      <c r="J138" s="96" t="s">
        <v>22</v>
      </c>
      <c r="K138" s="149">
        <v>479.75</v>
      </c>
      <c r="L138" s="98" t="s">
        <v>216</v>
      </c>
      <c r="M138" s="98" t="s">
        <v>313</v>
      </c>
      <c r="N138" s="96" t="s">
        <v>9</v>
      </c>
      <c r="O138" s="189" t="s">
        <v>73</v>
      </c>
    </row>
    <row r="139" spans="1:15" ht="76.5">
      <c r="A139" s="9">
        <f t="shared" si="19"/>
        <v>121</v>
      </c>
      <c r="B139" s="155" t="s">
        <v>580</v>
      </c>
      <c r="C139" s="155" t="s">
        <v>581</v>
      </c>
      <c r="D139" s="153" t="s">
        <v>646</v>
      </c>
      <c r="E139" s="96" t="s">
        <v>23</v>
      </c>
      <c r="F139" s="235">
        <f t="shared" si="22"/>
        <v>796</v>
      </c>
      <c r="G139" s="96" t="s">
        <v>10</v>
      </c>
      <c r="H139" s="149" t="s">
        <v>1</v>
      </c>
      <c r="I139" s="98" t="s">
        <v>58</v>
      </c>
      <c r="J139" s="96" t="s">
        <v>22</v>
      </c>
      <c r="K139" s="192">
        <v>170.29</v>
      </c>
      <c r="L139" s="98" t="s">
        <v>216</v>
      </c>
      <c r="M139" s="98" t="s">
        <v>218</v>
      </c>
      <c r="N139" s="96" t="s">
        <v>148</v>
      </c>
      <c r="O139" s="191" t="s">
        <v>85</v>
      </c>
    </row>
    <row r="140" spans="1:15" ht="38.25">
      <c r="A140" s="9">
        <f t="shared" si="19"/>
        <v>122</v>
      </c>
      <c r="B140" s="155" t="s">
        <v>192</v>
      </c>
      <c r="C140" s="237" t="s">
        <v>193</v>
      </c>
      <c r="D140" s="96" t="s">
        <v>647</v>
      </c>
      <c r="E140" s="96" t="s">
        <v>23</v>
      </c>
      <c r="F140" s="235">
        <f t="shared" si="22"/>
        <v>796</v>
      </c>
      <c r="G140" s="96" t="s">
        <v>10</v>
      </c>
      <c r="H140" s="149" t="s">
        <v>1</v>
      </c>
      <c r="I140" s="98" t="s">
        <v>58</v>
      </c>
      <c r="J140" s="152" t="s">
        <v>22</v>
      </c>
      <c r="K140" s="192">
        <v>360</v>
      </c>
      <c r="L140" s="187">
        <v>43221</v>
      </c>
      <c r="M140" s="98" t="s">
        <v>207</v>
      </c>
      <c r="N140" s="96" t="s">
        <v>148</v>
      </c>
      <c r="O140" s="153" t="s">
        <v>85</v>
      </c>
    </row>
    <row r="141" spans="1:15" ht="51">
      <c r="A141" s="9">
        <f t="shared" si="19"/>
        <v>123</v>
      </c>
      <c r="B141" s="69" t="s">
        <v>162</v>
      </c>
      <c r="C141" s="70" t="s">
        <v>163</v>
      </c>
      <c r="D141" s="48" t="s">
        <v>108</v>
      </c>
      <c r="E141" s="80" t="s">
        <v>23</v>
      </c>
      <c r="F141" s="20">
        <f>IF(G141="тн",168,IF(G141="шт",796,IF(G141="кг",166,IF(G141="м2",55,IF(G141="м3",113,IF(G141="п.м.",18,IF(G141="секц",840,IF(G141="компл",839,0))))))))</f>
        <v>168</v>
      </c>
      <c r="G141" s="80" t="s">
        <v>0</v>
      </c>
      <c r="H141" s="3">
        <v>36</v>
      </c>
      <c r="I141" s="81" t="s">
        <v>28</v>
      </c>
      <c r="J141" s="48" t="s">
        <v>46</v>
      </c>
      <c r="K141" s="3">
        <v>1688.15</v>
      </c>
      <c r="L141" s="5" t="s">
        <v>216</v>
      </c>
      <c r="M141" s="47" t="s">
        <v>228</v>
      </c>
      <c r="N141" s="48" t="s">
        <v>9</v>
      </c>
      <c r="O141" s="2" t="s">
        <v>73</v>
      </c>
    </row>
    <row r="142" spans="1:15" s="4" customFormat="1" ht="38.25">
      <c r="A142" s="9">
        <f t="shared" si="19"/>
        <v>124</v>
      </c>
      <c r="B142" s="38" t="s">
        <v>622</v>
      </c>
      <c r="C142" s="38" t="s">
        <v>193</v>
      </c>
      <c r="D142" s="80" t="s">
        <v>221</v>
      </c>
      <c r="E142" s="44" t="s">
        <v>23</v>
      </c>
      <c r="F142" s="6">
        <f>IF(G142="тн",168,IF(G142="шт",796,IF(G142="кг",166,IF(G142="м2",55,IF(G142="м3",113,IF(G142="п.м.",18,IF(G142="секц",840,IF(G142="компл",839,0))))))))</f>
        <v>796</v>
      </c>
      <c r="G142" s="80" t="s">
        <v>10</v>
      </c>
      <c r="H142" s="3" t="s">
        <v>1</v>
      </c>
      <c r="I142" s="81" t="s">
        <v>58</v>
      </c>
      <c r="J142" s="14" t="s">
        <v>22</v>
      </c>
      <c r="K142" s="50">
        <v>7000</v>
      </c>
      <c r="L142" s="81" t="s">
        <v>216</v>
      </c>
      <c r="M142" s="81" t="s">
        <v>218</v>
      </c>
      <c r="N142" s="44" t="s">
        <v>148</v>
      </c>
      <c r="O142" s="12" t="s">
        <v>85</v>
      </c>
    </row>
    <row r="143" spans="1:15" s="4" customFormat="1" ht="127.5">
      <c r="A143" s="9">
        <f t="shared" si="19"/>
        <v>125</v>
      </c>
      <c r="B143" s="69" t="s">
        <v>445</v>
      </c>
      <c r="C143" s="69" t="s">
        <v>319</v>
      </c>
      <c r="D143" s="80" t="s">
        <v>612</v>
      </c>
      <c r="E143" s="80" t="s">
        <v>29</v>
      </c>
      <c r="F143" s="2">
        <v>796</v>
      </c>
      <c r="G143" s="80" t="s">
        <v>10</v>
      </c>
      <c r="H143" s="11">
        <v>1</v>
      </c>
      <c r="I143" s="81">
        <v>30127907</v>
      </c>
      <c r="J143" s="80" t="s">
        <v>613</v>
      </c>
      <c r="K143" s="3">
        <v>800</v>
      </c>
      <c r="L143" s="81" t="s">
        <v>216</v>
      </c>
      <c r="M143" s="47" t="s">
        <v>313</v>
      </c>
      <c r="N143" s="48" t="s">
        <v>9</v>
      </c>
      <c r="O143" s="9" t="s">
        <v>73</v>
      </c>
    </row>
    <row r="144" spans="1:15" s="4" customFormat="1" ht="144">
      <c r="A144" s="9">
        <f t="shared" si="19"/>
        <v>126</v>
      </c>
      <c r="B144" s="69" t="s">
        <v>405</v>
      </c>
      <c r="C144" s="69" t="s">
        <v>406</v>
      </c>
      <c r="D144" s="48" t="s">
        <v>407</v>
      </c>
      <c r="E144" s="48" t="s">
        <v>29</v>
      </c>
      <c r="F144" s="2">
        <f>IF(G144="тн",168,IF(G144="шт",796,IF(G144="кг",166,IF(G144="м2",55,IF(G144="м3",113,IF(G144="п.м.",18,IF(G144="секц",840,IF(G144="компл",839,0))))))))</f>
        <v>796</v>
      </c>
      <c r="G144" s="2" t="s">
        <v>10</v>
      </c>
      <c r="H144" s="3">
        <v>38.5</v>
      </c>
      <c r="I144" s="81" t="s">
        <v>448</v>
      </c>
      <c r="J144" s="48" t="s">
        <v>298</v>
      </c>
      <c r="K144" s="3">
        <v>7800</v>
      </c>
      <c r="L144" s="81" t="s">
        <v>216</v>
      </c>
      <c r="M144" s="47" t="s">
        <v>272</v>
      </c>
      <c r="N144" s="48" t="s">
        <v>148</v>
      </c>
      <c r="O144" s="9" t="s">
        <v>85</v>
      </c>
    </row>
    <row r="145" spans="1:15" ht="51">
      <c r="A145" s="9">
        <f t="shared" si="19"/>
        <v>127</v>
      </c>
      <c r="B145" s="69" t="s">
        <v>120</v>
      </c>
      <c r="C145" s="70" t="s">
        <v>271</v>
      </c>
      <c r="D145" s="80" t="s">
        <v>318</v>
      </c>
      <c r="E145" s="80" t="s">
        <v>23</v>
      </c>
      <c r="F145" s="8">
        <v>168</v>
      </c>
      <c r="G145" s="80" t="s">
        <v>0</v>
      </c>
      <c r="H145" s="3">
        <v>7017</v>
      </c>
      <c r="I145" s="17" t="s">
        <v>28</v>
      </c>
      <c r="J145" s="80" t="s">
        <v>46</v>
      </c>
      <c r="K145" s="21">
        <v>483714.85</v>
      </c>
      <c r="L145" s="81" t="s">
        <v>216</v>
      </c>
      <c r="M145" s="81" t="s">
        <v>313</v>
      </c>
      <c r="N145" s="48" t="s">
        <v>9</v>
      </c>
      <c r="O145" s="80" t="s">
        <v>73</v>
      </c>
    </row>
    <row r="146" spans="1:15" ht="55.5" customHeight="1">
      <c r="A146" s="9">
        <f t="shared" si="19"/>
        <v>128</v>
      </c>
      <c r="B146" s="68" t="s">
        <v>120</v>
      </c>
      <c r="C146" s="69" t="s">
        <v>231</v>
      </c>
      <c r="D146" s="80" t="s">
        <v>519</v>
      </c>
      <c r="E146" s="80" t="s">
        <v>23</v>
      </c>
      <c r="F146" s="80">
        <f>IF(G146="тн",168,IF(G146="шт",796,IF(G146="кг",166,IF(G146="м2",55,IF(G146="м3",113,IF(G146="п.м.",18,IF(G146="секц",840,IF(G146="компл",839,0))))))))</f>
        <v>796</v>
      </c>
      <c r="G146" s="80" t="s">
        <v>10</v>
      </c>
      <c r="H146" s="3" t="s">
        <v>1</v>
      </c>
      <c r="I146" s="10" t="s">
        <v>58</v>
      </c>
      <c r="J146" s="80" t="s">
        <v>22</v>
      </c>
      <c r="K146" s="3">
        <v>3950.71</v>
      </c>
      <c r="L146" s="81" t="s">
        <v>216</v>
      </c>
      <c r="M146" s="81" t="s">
        <v>322</v>
      </c>
      <c r="N146" s="80" t="s">
        <v>148</v>
      </c>
      <c r="O146" s="2" t="s">
        <v>85</v>
      </c>
    </row>
    <row r="147" spans="1:15" ht="113.25" customHeight="1">
      <c r="A147" s="9">
        <f t="shared" si="19"/>
        <v>129</v>
      </c>
      <c r="B147" s="38" t="s">
        <v>622</v>
      </c>
      <c r="C147" s="71" t="s">
        <v>193</v>
      </c>
      <c r="D147" s="80" t="s">
        <v>522</v>
      </c>
      <c r="E147" s="59" t="s">
        <v>23</v>
      </c>
      <c r="F147" s="20">
        <f>IF(G147="тн",168,IF(G147="шт",796,IF(G147="кг",166,IF(G147="м2",55,IF(G147="м3",113,IF(G147="п.м.",18,IF(G147="секц",840,IF(G147="компл",839,0))))))))</f>
        <v>796</v>
      </c>
      <c r="G147" s="80" t="s">
        <v>10</v>
      </c>
      <c r="H147" s="3" t="s">
        <v>1</v>
      </c>
      <c r="I147" s="81" t="s">
        <v>58</v>
      </c>
      <c r="J147" s="14" t="s">
        <v>22</v>
      </c>
      <c r="K147" s="21">
        <v>26473.98</v>
      </c>
      <c r="L147" s="22">
        <v>43221</v>
      </c>
      <c r="M147" s="81" t="s">
        <v>272</v>
      </c>
      <c r="N147" s="80" t="s">
        <v>148</v>
      </c>
      <c r="O147" s="12" t="s">
        <v>85</v>
      </c>
    </row>
    <row r="148" spans="1:15" ht="113.25" customHeight="1">
      <c r="A148" s="9">
        <f t="shared" si="19"/>
        <v>130</v>
      </c>
      <c r="B148" s="38" t="s">
        <v>622</v>
      </c>
      <c r="C148" s="71" t="s">
        <v>193</v>
      </c>
      <c r="D148" s="80" t="s">
        <v>618</v>
      </c>
      <c r="E148" s="80" t="s">
        <v>23</v>
      </c>
      <c r="F148" s="20">
        <f>IF(G148="тн",168,IF(G148="шт",796,IF(G148="кг",166,IF(G148="м2",55,IF(G148="м3",113,IF(G148="п.м.",18,IF(G148="секц",840,IF(G148="компл",839,0))))))))</f>
        <v>796</v>
      </c>
      <c r="G148" s="80" t="s">
        <v>10</v>
      </c>
      <c r="H148" s="3" t="s">
        <v>1</v>
      </c>
      <c r="I148" s="81" t="s">
        <v>58</v>
      </c>
      <c r="J148" s="14" t="s">
        <v>22</v>
      </c>
      <c r="K148" s="21">
        <v>900</v>
      </c>
      <c r="L148" s="22" t="s">
        <v>644</v>
      </c>
      <c r="M148" s="81" t="s">
        <v>272</v>
      </c>
      <c r="N148" s="80" t="s">
        <v>148</v>
      </c>
      <c r="O148" s="12" t="s">
        <v>85</v>
      </c>
    </row>
    <row r="149" spans="1:15" s="4" customFormat="1" ht="153">
      <c r="A149" s="9">
        <f t="shared" si="19"/>
        <v>131</v>
      </c>
      <c r="B149" s="72" t="s">
        <v>154</v>
      </c>
      <c r="C149" s="69" t="s">
        <v>155</v>
      </c>
      <c r="D149" s="55" t="s">
        <v>362</v>
      </c>
      <c r="E149" s="48" t="s">
        <v>29</v>
      </c>
      <c r="F149" s="6">
        <f>IF(G149="тн",168,IF(G149="шт",796,IF(G149="кг",166,IF(G149="м2",55,IF(G149="м3",113,IF(G149="п.м.",18,IF(G149="секц",840,IF(G149="компл",839,0))))))))</f>
        <v>796</v>
      </c>
      <c r="G149" s="80" t="s">
        <v>10</v>
      </c>
      <c r="H149" s="80" t="s">
        <v>1</v>
      </c>
      <c r="I149" s="47" t="s">
        <v>58</v>
      </c>
      <c r="J149" s="48" t="s">
        <v>22</v>
      </c>
      <c r="K149" s="3">
        <v>553.85</v>
      </c>
      <c r="L149" s="81" t="s">
        <v>216</v>
      </c>
      <c r="M149" s="81" t="s">
        <v>272</v>
      </c>
      <c r="N149" s="80" t="s">
        <v>148</v>
      </c>
      <c r="O149" s="19" t="s">
        <v>85</v>
      </c>
    </row>
    <row r="150" spans="1:15" ht="89.25">
      <c r="A150" s="9">
        <f t="shared" si="19"/>
        <v>132</v>
      </c>
      <c r="B150" s="68" t="s">
        <v>123</v>
      </c>
      <c r="C150" s="69" t="s">
        <v>128</v>
      </c>
      <c r="D150" s="46" t="s">
        <v>107</v>
      </c>
      <c r="E150" s="80" t="s">
        <v>5</v>
      </c>
      <c r="F150" s="80">
        <f t="shared" ref="F150:F168" si="23">IF(G150="тн",168,IF(G150="шт",796,IF(G150="кг",166,IF(G150="м2",55,IF(G150="м3",113,IF(G150="п.м.",18,IF(G150="секц",840,IF(G150="компл",839,0))))))))</f>
        <v>168</v>
      </c>
      <c r="G150" s="80" t="s">
        <v>0</v>
      </c>
      <c r="H150" s="3">
        <v>800</v>
      </c>
      <c r="I150" s="47" t="s">
        <v>2</v>
      </c>
      <c r="J150" s="80" t="s">
        <v>65</v>
      </c>
      <c r="K150" s="21">
        <v>400</v>
      </c>
      <c r="L150" s="81" t="s">
        <v>216</v>
      </c>
      <c r="M150" s="81" t="s">
        <v>228</v>
      </c>
      <c r="N150" s="80" t="s">
        <v>45</v>
      </c>
      <c r="O150" s="2" t="s">
        <v>73</v>
      </c>
    </row>
    <row r="151" spans="1:15" s="7" customFormat="1" ht="114.75">
      <c r="A151" s="9">
        <f t="shared" ref="A151:A174" si="24">A150+1</f>
        <v>133</v>
      </c>
      <c r="B151" s="73" t="s">
        <v>141</v>
      </c>
      <c r="C151" s="68" t="s">
        <v>142</v>
      </c>
      <c r="D151" s="59" t="s">
        <v>342</v>
      </c>
      <c r="E151" s="80" t="s">
        <v>23</v>
      </c>
      <c r="F151" s="53">
        <f t="shared" si="23"/>
        <v>796</v>
      </c>
      <c r="G151" s="49" t="s">
        <v>10</v>
      </c>
      <c r="H151" s="50">
        <v>1</v>
      </c>
      <c r="I151" s="10" t="s">
        <v>28</v>
      </c>
      <c r="J151" s="80" t="s">
        <v>46</v>
      </c>
      <c r="K151" s="21">
        <v>450</v>
      </c>
      <c r="L151" s="5" t="s">
        <v>216</v>
      </c>
      <c r="M151" s="5" t="s">
        <v>313</v>
      </c>
      <c r="N151" s="45" t="s">
        <v>9</v>
      </c>
      <c r="O151" s="45" t="s">
        <v>73</v>
      </c>
    </row>
    <row r="152" spans="1:15" s="7" customFormat="1" ht="89.25">
      <c r="A152" s="9">
        <f t="shared" si="24"/>
        <v>134</v>
      </c>
      <c r="B152" s="155" t="s">
        <v>236</v>
      </c>
      <c r="C152" s="155" t="s">
        <v>205</v>
      </c>
      <c r="D152" s="234" t="s">
        <v>600</v>
      </c>
      <c r="E152" s="234" t="s">
        <v>23</v>
      </c>
      <c r="F152" s="150">
        <f t="shared" si="23"/>
        <v>796</v>
      </c>
      <c r="G152" s="150" t="s">
        <v>10</v>
      </c>
      <c r="H152" s="192">
        <v>1</v>
      </c>
      <c r="I152" s="98" t="s">
        <v>593</v>
      </c>
      <c r="J152" s="96" t="s">
        <v>328</v>
      </c>
      <c r="K152" s="149">
        <v>9690.0499999999993</v>
      </c>
      <c r="L152" s="98" t="s">
        <v>216</v>
      </c>
      <c r="M152" s="98" t="s">
        <v>218</v>
      </c>
      <c r="N152" s="96" t="s">
        <v>45</v>
      </c>
      <c r="O152" s="153" t="s">
        <v>73</v>
      </c>
    </row>
    <row r="153" spans="1:15" s="7" customFormat="1" ht="63.75">
      <c r="A153" s="9">
        <f t="shared" si="24"/>
        <v>135</v>
      </c>
      <c r="B153" s="69" t="s">
        <v>273</v>
      </c>
      <c r="C153" s="69" t="s">
        <v>274</v>
      </c>
      <c r="D153" s="77" t="s">
        <v>315</v>
      </c>
      <c r="E153" s="48" t="s">
        <v>23</v>
      </c>
      <c r="F153" s="6">
        <f t="shared" si="23"/>
        <v>796</v>
      </c>
      <c r="G153" s="80" t="s">
        <v>10</v>
      </c>
      <c r="H153" s="56" t="s">
        <v>1</v>
      </c>
      <c r="I153" s="62">
        <v>30216800</v>
      </c>
      <c r="J153" s="75" t="s">
        <v>51</v>
      </c>
      <c r="K153" s="87">
        <v>456</v>
      </c>
      <c r="L153" s="81" t="s">
        <v>216</v>
      </c>
      <c r="M153" s="81" t="s">
        <v>322</v>
      </c>
      <c r="N153" s="48" t="s">
        <v>45</v>
      </c>
      <c r="O153" s="2" t="s">
        <v>73</v>
      </c>
    </row>
    <row r="154" spans="1:15" s="7" customFormat="1" ht="63.75">
      <c r="A154" s="9">
        <f t="shared" si="24"/>
        <v>136</v>
      </c>
      <c r="B154" s="69" t="s">
        <v>273</v>
      </c>
      <c r="C154" s="69" t="s">
        <v>274</v>
      </c>
      <c r="D154" s="80" t="s">
        <v>316</v>
      </c>
      <c r="E154" s="48" t="s">
        <v>23</v>
      </c>
      <c r="F154" s="6">
        <f t="shared" si="23"/>
        <v>796</v>
      </c>
      <c r="G154" s="80" t="s">
        <v>10</v>
      </c>
      <c r="H154" s="56" t="s">
        <v>1</v>
      </c>
      <c r="I154" s="62">
        <v>30216800</v>
      </c>
      <c r="J154" s="75" t="s">
        <v>51</v>
      </c>
      <c r="K154" s="87">
        <v>480</v>
      </c>
      <c r="L154" s="81" t="s">
        <v>216</v>
      </c>
      <c r="M154" s="81" t="s">
        <v>322</v>
      </c>
      <c r="N154" s="80" t="s">
        <v>45</v>
      </c>
      <c r="O154" s="2" t="s">
        <v>73</v>
      </c>
    </row>
    <row r="155" spans="1:15" s="7" customFormat="1" ht="63.75">
      <c r="A155" s="9">
        <f t="shared" si="24"/>
        <v>137</v>
      </c>
      <c r="B155" s="69" t="s">
        <v>273</v>
      </c>
      <c r="C155" s="69" t="s">
        <v>274</v>
      </c>
      <c r="D155" s="80" t="s">
        <v>314</v>
      </c>
      <c r="E155" s="52" t="s">
        <v>23</v>
      </c>
      <c r="F155" s="6">
        <f t="shared" si="23"/>
        <v>796</v>
      </c>
      <c r="G155" s="80" t="s">
        <v>10</v>
      </c>
      <c r="H155" s="56" t="s">
        <v>1</v>
      </c>
      <c r="I155" s="62">
        <v>30216800</v>
      </c>
      <c r="J155" s="75" t="s">
        <v>51</v>
      </c>
      <c r="K155" s="87">
        <v>520</v>
      </c>
      <c r="L155" s="81" t="s">
        <v>216</v>
      </c>
      <c r="M155" s="47" t="s">
        <v>322</v>
      </c>
      <c r="N155" s="48" t="s">
        <v>45</v>
      </c>
      <c r="O155" s="2" t="s">
        <v>73</v>
      </c>
    </row>
    <row r="156" spans="1:15" s="7" customFormat="1" ht="63.75">
      <c r="A156" s="9">
        <f t="shared" si="24"/>
        <v>138</v>
      </c>
      <c r="B156" s="69" t="s">
        <v>273</v>
      </c>
      <c r="C156" s="69" t="s">
        <v>274</v>
      </c>
      <c r="D156" s="80" t="s">
        <v>278</v>
      </c>
      <c r="E156" s="48" t="s">
        <v>23</v>
      </c>
      <c r="F156" s="6">
        <f t="shared" si="23"/>
        <v>796</v>
      </c>
      <c r="G156" s="48" t="s">
        <v>10</v>
      </c>
      <c r="H156" s="56" t="s">
        <v>1</v>
      </c>
      <c r="I156" s="81" t="s">
        <v>25</v>
      </c>
      <c r="J156" s="75" t="s">
        <v>63</v>
      </c>
      <c r="K156" s="87">
        <v>692.66</v>
      </c>
      <c r="L156" s="81" t="s">
        <v>216</v>
      </c>
      <c r="M156" s="47" t="s">
        <v>322</v>
      </c>
      <c r="N156" s="48" t="s">
        <v>45</v>
      </c>
      <c r="O156" s="2" t="s">
        <v>73</v>
      </c>
    </row>
    <row r="157" spans="1:15" ht="63.75">
      <c r="A157" s="9">
        <f t="shared" si="24"/>
        <v>139</v>
      </c>
      <c r="B157" s="69" t="s">
        <v>273</v>
      </c>
      <c r="C157" s="69" t="s">
        <v>274</v>
      </c>
      <c r="D157" s="46" t="s">
        <v>281</v>
      </c>
      <c r="E157" s="48" t="s">
        <v>23</v>
      </c>
      <c r="F157" s="6">
        <f t="shared" si="23"/>
        <v>796</v>
      </c>
      <c r="G157" s="80" t="s">
        <v>10</v>
      </c>
      <c r="H157" s="56" t="s">
        <v>1</v>
      </c>
      <c r="I157" s="81" t="s">
        <v>60</v>
      </c>
      <c r="J157" s="80" t="s">
        <v>55</v>
      </c>
      <c r="K157" s="87">
        <v>800</v>
      </c>
      <c r="L157" s="81" t="s">
        <v>216</v>
      </c>
      <c r="M157" s="47" t="s">
        <v>322</v>
      </c>
      <c r="N157" s="48" t="s">
        <v>45</v>
      </c>
      <c r="O157" s="2" t="s">
        <v>73</v>
      </c>
    </row>
    <row r="158" spans="1:15" ht="63.75">
      <c r="A158" s="9">
        <f t="shared" si="24"/>
        <v>140</v>
      </c>
      <c r="B158" s="69" t="s">
        <v>273</v>
      </c>
      <c r="C158" s="69" t="s">
        <v>274</v>
      </c>
      <c r="D158" s="80" t="s">
        <v>282</v>
      </c>
      <c r="E158" s="80" t="s">
        <v>23</v>
      </c>
      <c r="F158" s="20">
        <f t="shared" si="23"/>
        <v>796</v>
      </c>
      <c r="G158" s="80" t="s">
        <v>10</v>
      </c>
      <c r="H158" s="56" t="s">
        <v>1</v>
      </c>
      <c r="I158" s="81" t="s">
        <v>71</v>
      </c>
      <c r="J158" s="80" t="s">
        <v>54</v>
      </c>
      <c r="K158" s="37">
        <v>898.18</v>
      </c>
      <c r="L158" s="81" t="s">
        <v>216</v>
      </c>
      <c r="M158" s="78" t="s">
        <v>322</v>
      </c>
      <c r="N158" s="79" t="s">
        <v>45</v>
      </c>
      <c r="O158" s="2" t="s">
        <v>73</v>
      </c>
    </row>
    <row r="159" spans="1:15" ht="51">
      <c r="A159" s="9">
        <f t="shared" si="24"/>
        <v>141</v>
      </c>
      <c r="B159" s="69" t="s">
        <v>253</v>
      </c>
      <c r="C159" s="69" t="s">
        <v>167</v>
      </c>
      <c r="D159" s="61" t="s">
        <v>110</v>
      </c>
      <c r="E159" s="80" t="s">
        <v>88</v>
      </c>
      <c r="F159" s="20">
        <f t="shared" si="23"/>
        <v>168</v>
      </c>
      <c r="G159" s="80" t="s">
        <v>0</v>
      </c>
      <c r="H159" s="56">
        <v>470</v>
      </c>
      <c r="I159" s="81" t="s">
        <v>25</v>
      </c>
      <c r="J159" s="80" t="s">
        <v>63</v>
      </c>
      <c r="K159" s="37">
        <v>975</v>
      </c>
      <c r="L159" s="81" t="s">
        <v>216</v>
      </c>
      <c r="M159" s="60" t="s">
        <v>373</v>
      </c>
      <c r="N159" s="61" t="s">
        <v>45</v>
      </c>
      <c r="O159" s="2" t="s">
        <v>73</v>
      </c>
    </row>
    <row r="160" spans="1:15" ht="63.75">
      <c r="A160" s="9">
        <f t="shared" si="24"/>
        <v>142</v>
      </c>
      <c r="B160" s="69" t="s">
        <v>273</v>
      </c>
      <c r="C160" s="69" t="s">
        <v>274</v>
      </c>
      <c r="D160" s="61" t="s">
        <v>276</v>
      </c>
      <c r="E160" s="80" t="s">
        <v>23</v>
      </c>
      <c r="F160" s="20">
        <f t="shared" si="23"/>
        <v>796</v>
      </c>
      <c r="G160" s="61" t="s">
        <v>10</v>
      </c>
      <c r="H160" s="56" t="s">
        <v>1</v>
      </c>
      <c r="I160" s="86" t="s">
        <v>3</v>
      </c>
      <c r="J160" s="80" t="s">
        <v>48</v>
      </c>
      <c r="K160" s="37">
        <v>1045.76</v>
      </c>
      <c r="L160" s="81" t="s">
        <v>216</v>
      </c>
      <c r="M160" s="60" t="s">
        <v>322</v>
      </c>
      <c r="N160" s="61" t="s">
        <v>45</v>
      </c>
      <c r="O160" s="2" t="s">
        <v>73</v>
      </c>
    </row>
    <row r="161" spans="1:15" ht="76.5">
      <c r="A161" s="9">
        <f t="shared" si="24"/>
        <v>143</v>
      </c>
      <c r="B161" s="69" t="s">
        <v>273</v>
      </c>
      <c r="C161" s="69" t="s">
        <v>274</v>
      </c>
      <c r="D161" s="80" t="s">
        <v>280</v>
      </c>
      <c r="E161" s="80" t="s">
        <v>23</v>
      </c>
      <c r="F161" s="20">
        <f t="shared" si="23"/>
        <v>796</v>
      </c>
      <c r="G161" s="80" t="s">
        <v>10</v>
      </c>
      <c r="H161" s="56" t="s">
        <v>1</v>
      </c>
      <c r="I161" s="81" t="s">
        <v>24</v>
      </c>
      <c r="J161" s="80" t="s">
        <v>52</v>
      </c>
      <c r="K161" s="37">
        <v>1079.97</v>
      </c>
      <c r="L161" s="81" t="s">
        <v>216</v>
      </c>
      <c r="M161" s="81" t="s">
        <v>322</v>
      </c>
      <c r="N161" s="80" t="s">
        <v>45</v>
      </c>
      <c r="O161" s="2" t="s">
        <v>73</v>
      </c>
    </row>
    <row r="162" spans="1:15" s="7" customFormat="1" ht="63.75">
      <c r="A162" s="9">
        <f t="shared" si="24"/>
        <v>144</v>
      </c>
      <c r="B162" s="69" t="s">
        <v>273</v>
      </c>
      <c r="C162" s="69" t="s">
        <v>274</v>
      </c>
      <c r="D162" s="80" t="s">
        <v>277</v>
      </c>
      <c r="E162" s="64" t="s">
        <v>23</v>
      </c>
      <c r="F162" s="6">
        <f t="shared" si="23"/>
        <v>796</v>
      </c>
      <c r="G162" s="80" t="s">
        <v>10</v>
      </c>
      <c r="H162" s="56" t="s">
        <v>1</v>
      </c>
      <c r="I162" s="65" t="s">
        <v>25</v>
      </c>
      <c r="J162" s="64" t="s">
        <v>63</v>
      </c>
      <c r="K162" s="37">
        <v>1120</v>
      </c>
      <c r="L162" s="81" t="s">
        <v>216</v>
      </c>
      <c r="M162" s="81" t="s">
        <v>322</v>
      </c>
      <c r="N162" s="64" t="s">
        <v>45</v>
      </c>
      <c r="O162" s="9" t="s">
        <v>73</v>
      </c>
    </row>
    <row r="163" spans="1:15" s="7" customFormat="1" ht="63.75">
      <c r="A163" s="9">
        <f t="shared" si="24"/>
        <v>145</v>
      </c>
      <c r="B163" s="69" t="s">
        <v>273</v>
      </c>
      <c r="C163" s="69" t="s">
        <v>274</v>
      </c>
      <c r="D163" s="80" t="s">
        <v>279</v>
      </c>
      <c r="E163" s="80" t="s">
        <v>23</v>
      </c>
      <c r="F163" s="6">
        <f t="shared" si="23"/>
        <v>796</v>
      </c>
      <c r="G163" s="80" t="s">
        <v>10</v>
      </c>
      <c r="H163" s="56" t="s">
        <v>1</v>
      </c>
      <c r="I163" s="65" t="s">
        <v>24</v>
      </c>
      <c r="J163" s="64" t="s">
        <v>52</v>
      </c>
      <c r="K163" s="37">
        <v>1196.4000000000001</v>
      </c>
      <c r="L163" s="81" t="s">
        <v>216</v>
      </c>
      <c r="M163" s="65" t="s">
        <v>322</v>
      </c>
      <c r="N163" s="64" t="s">
        <v>45</v>
      </c>
      <c r="O163" s="9" t="s">
        <v>73</v>
      </c>
    </row>
    <row r="164" spans="1:15" ht="63.75">
      <c r="A164" s="9">
        <f t="shared" si="24"/>
        <v>146</v>
      </c>
      <c r="B164" s="69" t="s">
        <v>273</v>
      </c>
      <c r="C164" s="69" t="s">
        <v>274</v>
      </c>
      <c r="D164" s="80" t="s">
        <v>275</v>
      </c>
      <c r="E164" s="61" t="s">
        <v>23</v>
      </c>
      <c r="F164" s="6">
        <f t="shared" si="23"/>
        <v>796</v>
      </c>
      <c r="G164" s="61" t="s">
        <v>10</v>
      </c>
      <c r="H164" s="56" t="s">
        <v>1</v>
      </c>
      <c r="I164" s="86" t="s">
        <v>3</v>
      </c>
      <c r="J164" s="61" t="s">
        <v>48</v>
      </c>
      <c r="K164" s="37">
        <v>1263.02</v>
      </c>
      <c r="L164" s="81" t="s">
        <v>216</v>
      </c>
      <c r="M164" s="60" t="s">
        <v>322</v>
      </c>
      <c r="N164" s="61" t="s">
        <v>45</v>
      </c>
      <c r="O164" s="9" t="s">
        <v>73</v>
      </c>
    </row>
    <row r="165" spans="1:15" ht="76.5">
      <c r="A165" s="9">
        <f t="shared" si="24"/>
        <v>147</v>
      </c>
      <c r="B165" s="69" t="s">
        <v>121</v>
      </c>
      <c r="C165" s="69" t="s">
        <v>125</v>
      </c>
      <c r="D165" s="80" t="s">
        <v>338</v>
      </c>
      <c r="E165" s="80" t="s">
        <v>8</v>
      </c>
      <c r="F165" s="80">
        <f t="shared" si="23"/>
        <v>168</v>
      </c>
      <c r="G165" s="48" t="s">
        <v>0</v>
      </c>
      <c r="H165" s="3">
        <v>240</v>
      </c>
      <c r="I165" s="47">
        <v>30</v>
      </c>
      <c r="J165" s="48" t="s">
        <v>210</v>
      </c>
      <c r="K165" s="3">
        <v>1500</v>
      </c>
      <c r="L165" s="81" t="s">
        <v>216</v>
      </c>
      <c r="M165" s="47" t="s">
        <v>207</v>
      </c>
      <c r="N165" s="48" t="s">
        <v>45</v>
      </c>
      <c r="O165" s="2" t="s">
        <v>73</v>
      </c>
    </row>
    <row r="166" spans="1:15" ht="51">
      <c r="A166" s="9">
        <f t="shared" si="24"/>
        <v>148</v>
      </c>
      <c r="B166" s="69" t="s">
        <v>253</v>
      </c>
      <c r="C166" s="70" t="s">
        <v>167</v>
      </c>
      <c r="D166" s="80" t="s">
        <v>217</v>
      </c>
      <c r="E166" s="35" t="s">
        <v>88</v>
      </c>
      <c r="F166" s="6">
        <f t="shared" si="23"/>
        <v>168</v>
      </c>
      <c r="G166" s="80" t="s">
        <v>0</v>
      </c>
      <c r="H166" s="56">
        <v>1700</v>
      </c>
      <c r="I166" s="81" t="s">
        <v>25</v>
      </c>
      <c r="J166" s="80" t="s">
        <v>62</v>
      </c>
      <c r="K166" s="87">
        <v>2040</v>
      </c>
      <c r="L166" s="81" t="s">
        <v>216</v>
      </c>
      <c r="M166" s="81" t="s">
        <v>374</v>
      </c>
      <c r="N166" s="80" t="s">
        <v>45</v>
      </c>
      <c r="O166" s="2" t="s">
        <v>73</v>
      </c>
    </row>
    <row r="167" spans="1:15" ht="63.75">
      <c r="A167" s="9">
        <f t="shared" si="24"/>
        <v>149</v>
      </c>
      <c r="B167" s="69" t="s">
        <v>273</v>
      </c>
      <c r="C167" s="70" t="s">
        <v>274</v>
      </c>
      <c r="D167" s="80" t="s">
        <v>283</v>
      </c>
      <c r="E167" s="35" t="s">
        <v>23</v>
      </c>
      <c r="F167" s="6">
        <f t="shared" si="23"/>
        <v>796</v>
      </c>
      <c r="G167" s="80" t="s">
        <v>10</v>
      </c>
      <c r="H167" s="56" t="s">
        <v>1</v>
      </c>
      <c r="I167" s="81" t="s">
        <v>26</v>
      </c>
      <c r="J167" s="80" t="s">
        <v>49</v>
      </c>
      <c r="K167" s="87">
        <v>2314.0700000000002</v>
      </c>
      <c r="L167" s="81" t="s">
        <v>216</v>
      </c>
      <c r="M167" s="81" t="s">
        <v>322</v>
      </c>
      <c r="N167" s="80" t="s">
        <v>45</v>
      </c>
      <c r="O167" s="2" t="s">
        <v>73</v>
      </c>
    </row>
    <row r="168" spans="1:15" ht="51">
      <c r="A168" s="9">
        <f t="shared" si="24"/>
        <v>150</v>
      </c>
      <c r="B168" s="69" t="s">
        <v>176</v>
      </c>
      <c r="C168" s="69" t="s">
        <v>177</v>
      </c>
      <c r="D168" s="13" t="s">
        <v>451</v>
      </c>
      <c r="E168" s="80" t="s">
        <v>23</v>
      </c>
      <c r="F168" s="13">
        <f t="shared" si="23"/>
        <v>796</v>
      </c>
      <c r="G168" s="13" t="s">
        <v>10</v>
      </c>
      <c r="H168" s="34">
        <v>1</v>
      </c>
      <c r="I168" s="10" t="s">
        <v>58</v>
      </c>
      <c r="J168" s="80" t="s">
        <v>22</v>
      </c>
      <c r="K168" s="21">
        <v>1770</v>
      </c>
      <c r="L168" s="81" t="s">
        <v>216</v>
      </c>
      <c r="M168" s="65" t="s">
        <v>272</v>
      </c>
      <c r="N168" s="64" t="s">
        <v>9</v>
      </c>
      <c r="O168" s="12" t="s">
        <v>73</v>
      </c>
    </row>
    <row r="169" spans="1:15" ht="102">
      <c r="A169" s="9">
        <f t="shared" si="24"/>
        <v>151</v>
      </c>
      <c r="B169" s="69" t="s">
        <v>158</v>
      </c>
      <c r="C169" s="92" t="s">
        <v>197</v>
      </c>
      <c r="D169" s="57" t="s">
        <v>363</v>
      </c>
      <c r="E169" s="35" t="s">
        <v>364</v>
      </c>
      <c r="F169" s="6">
        <f>IF(G169="тн",168,IF(G169="шт",796,IF(G169="кг",166,IF(G169="м2",55,IF(G169="м3",113,IF(G169="п.м.",18,IF(G169="секц",840,IF(G169="компл",839,0))))))))</f>
        <v>796</v>
      </c>
      <c r="G169" s="80" t="s">
        <v>10</v>
      </c>
      <c r="H169" s="58" t="s">
        <v>1</v>
      </c>
      <c r="I169" s="81" t="s">
        <v>58</v>
      </c>
      <c r="J169" s="80" t="s">
        <v>22</v>
      </c>
      <c r="K169" s="3">
        <v>3420.93</v>
      </c>
      <c r="L169" s="81" t="s">
        <v>216</v>
      </c>
      <c r="M169" s="81" t="s">
        <v>322</v>
      </c>
      <c r="N169" s="80" t="s">
        <v>9</v>
      </c>
      <c r="O169" s="2" t="s">
        <v>85</v>
      </c>
    </row>
    <row r="170" spans="1:15" s="4" customFormat="1" ht="89.25">
      <c r="A170" s="9">
        <f t="shared" si="24"/>
        <v>152</v>
      </c>
      <c r="B170" s="69" t="s">
        <v>445</v>
      </c>
      <c r="C170" s="69" t="s">
        <v>319</v>
      </c>
      <c r="D170" s="45" t="s">
        <v>645</v>
      </c>
      <c r="E170" s="80" t="s">
        <v>23</v>
      </c>
      <c r="F170" s="2">
        <f t="shared" ref="F170" si="25">IF(G170="тн",168,IF(G170="шт",796,IF(G170="кг",166,IF(G170="м2",55,IF(G170="м3",113,IF(G170="п.м.",18,IF(G170="секц",840,IF(G170="компл",839,0))))))))</f>
        <v>796</v>
      </c>
      <c r="G170" s="36" t="s">
        <v>10</v>
      </c>
      <c r="H170" s="3">
        <v>3</v>
      </c>
      <c r="I170" s="81" t="s">
        <v>28</v>
      </c>
      <c r="J170" s="80" t="s">
        <v>46</v>
      </c>
      <c r="K170" s="3">
        <v>823</v>
      </c>
      <c r="L170" s="81" t="s">
        <v>218</v>
      </c>
      <c r="M170" s="81" t="s">
        <v>207</v>
      </c>
      <c r="N170" s="80" t="s">
        <v>9</v>
      </c>
      <c r="O170" s="2" t="s">
        <v>73</v>
      </c>
    </row>
    <row r="171" spans="1:15" s="4" customFormat="1" ht="51">
      <c r="A171" s="9">
        <f t="shared" si="24"/>
        <v>153</v>
      </c>
      <c r="B171" s="73" t="s">
        <v>296</v>
      </c>
      <c r="C171" s="69" t="s">
        <v>297</v>
      </c>
      <c r="D171" s="64" t="s">
        <v>436</v>
      </c>
      <c r="E171" s="64" t="s">
        <v>23</v>
      </c>
      <c r="F171" s="6">
        <f>IF(G171="тн",168,IF(G171="шт",796,IF(G171="кг",166,IF(G171="м2",55,IF(G171="м3",113,IF(G171="п.м.",18,IF(G171="секц",840,IF(G171="компл",839,0))))))))</f>
        <v>796</v>
      </c>
      <c r="G171" s="80" t="s">
        <v>10</v>
      </c>
      <c r="H171" s="3">
        <v>1</v>
      </c>
      <c r="I171" s="81" t="s">
        <v>58</v>
      </c>
      <c r="J171" s="14" t="s">
        <v>22</v>
      </c>
      <c r="K171" s="3">
        <v>1620</v>
      </c>
      <c r="L171" s="81" t="s">
        <v>218</v>
      </c>
      <c r="M171" s="81" t="s">
        <v>623</v>
      </c>
      <c r="N171" s="64" t="s">
        <v>45</v>
      </c>
      <c r="O171" s="12" t="s">
        <v>73</v>
      </c>
    </row>
    <row r="172" spans="1:15" ht="84">
      <c r="A172" s="9">
        <f t="shared" si="24"/>
        <v>154</v>
      </c>
      <c r="B172" s="69" t="s">
        <v>352</v>
      </c>
      <c r="C172" s="69" t="s">
        <v>353</v>
      </c>
      <c r="D172" s="80" t="s">
        <v>351</v>
      </c>
      <c r="E172" s="48" t="s">
        <v>29</v>
      </c>
      <c r="F172" s="2">
        <v>796</v>
      </c>
      <c r="G172" s="80" t="s">
        <v>0</v>
      </c>
      <c r="H172" s="11" t="s">
        <v>1</v>
      </c>
      <c r="I172" s="81" t="s">
        <v>448</v>
      </c>
      <c r="J172" s="48" t="s">
        <v>298</v>
      </c>
      <c r="K172" s="3">
        <v>1534</v>
      </c>
      <c r="L172" s="81" t="s">
        <v>218</v>
      </c>
      <c r="M172" s="81" t="s">
        <v>228</v>
      </c>
      <c r="N172" s="48" t="s">
        <v>148</v>
      </c>
      <c r="O172" s="2" t="s">
        <v>85</v>
      </c>
    </row>
    <row r="173" spans="1:15" s="4" customFormat="1" ht="89.25">
      <c r="A173" s="9">
        <f t="shared" si="24"/>
        <v>155</v>
      </c>
      <c r="B173" s="69" t="s">
        <v>423</v>
      </c>
      <c r="C173" s="38" t="s">
        <v>424</v>
      </c>
      <c r="D173" s="80" t="s">
        <v>366</v>
      </c>
      <c r="E173" s="80" t="s">
        <v>23</v>
      </c>
      <c r="F173" s="6">
        <v>796</v>
      </c>
      <c r="G173" s="80" t="s">
        <v>91</v>
      </c>
      <c r="H173" s="16">
        <v>1</v>
      </c>
      <c r="I173" s="81" t="s">
        <v>28</v>
      </c>
      <c r="J173" s="80" t="s">
        <v>369</v>
      </c>
      <c r="K173" s="37">
        <v>2222.77</v>
      </c>
      <c r="L173" s="81" t="s">
        <v>218</v>
      </c>
      <c r="M173" s="47" t="s">
        <v>322</v>
      </c>
      <c r="N173" s="80" t="s">
        <v>9</v>
      </c>
      <c r="O173" s="9" t="s">
        <v>85</v>
      </c>
    </row>
    <row r="174" spans="1:15" ht="63.75">
      <c r="A174" s="2">
        <f t="shared" si="24"/>
        <v>156</v>
      </c>
      <c r="B174" s="69" t="s">
        <v>250</v>
      </c>
      <c r="C174" s="70" t="s">
        <v>159</v>
      </c>
      <c r="D174" s="80" t="s">
        <v>117</v>
      </c>
      <c r="E174" s="2" t="s">
        <v>76</v>
      </c>
      <c r="F174" s="20">
        <v>246</v>
      </c>
      <c r="G174" s="80" t="s">
        <v>290</v>
      </c>
      <c r="H174" s="3">
        <v>0.19</v>
      </c>
      <c r="I174" s="80">
        <v>30401</v>
      </c>
      <c r="J174" s="80" t="s">
        <v>22</v>
      </c>
      <c r="K174" s="63">
        <v>1932.26</v>
      </c>
      <c r="L174" s="81" t="s">
        <v>218</v>
      </c>
      <c r="M174" s="47" t="s">
        <v>373</v>
      </c>
      <c r="N174" s="48" t="s">
        <v>45</v>
      </c>
      <c r="O174" s="80" t="s">
        <v>73</v>
      </c>
    </row>
    <row r="175" spans="1:15" ht="15.75">
      <c r="A175" s="223" t="s">
        <v>467</v>
      </c>
      <c r="B175" s="224"/>
      <c r="C175" s="224"/>
      <c r="D175" s="224"/>
      <c r="E175" s="224"/>
      <c r="F175" s="224"/>
      <c r="G175" s="224"/>
      <c r="H175" s="224"/>
      <c r="I175" s="224"/>
      <c r="J175" s="224"/>
      <c r="K175" s="224"/>
      <c r="L175" s="224"/>
      <c r="M175" s="224"/>
      <c r="N175" s="224"/>
      <c r="O175" s="225"/>
    </row>
    <row r="176" spans="1:15" ht="76.5">
      <c r="A176" s="84">
        <f>A174+1</f>
        <v>157</v>
      </c>
      <c r="B176" s="72" t="s">
        <v>169</v>
      </c>
      <c r="C176" s="85" t="s">
        <v>257</v>
      </c>
      <c r="D176" s="80" t="s">
        <v>202</v>
      </c>
      <c r="E176" s="64" t="s">
        <v>201</v>
      </c>
      <c r="F176" s="20">
        <v>796</v>
      </c>
      <c r="G176" s="39" t="s">
        <v>10</v>
      </c>
      <c r="H176" s="40" t="s">
        <v>1</v>
      </c>
      <c r="I176" s="81" t="s">
        <v>58</v>
      </c>
      <c r="J176" s="80" t="s">
        <v>22</v>
      </c>
      <c r="K176" s="21">
        <v>2500</v>
      </c>
      <c r="L176" s="81" t="s">
        <v>272</v>
      </c>
      <c r="M176" s="22">
        <v>43313</v>
      </c>
      <c r="N176" s="64" t="s">
        <v>9</v>
      </c>
      <c r="O176" s="2" t="s">
        <v>85</v>
      </c>
    </row>
    <row r="177" spans="1:15" s="4" customFormat="1" ht="76.5">
      <c r="A177" s="36">
        <f>A176+1</f>
        <v>158</v>
      </c>
      <c r="B177" s="69" t="s">
        <v>425</v>
      </c>
      <c r="C177" s="38" t="s">
        <v>426</v>
      </c>
      <c r="D177" s="45" t="s">
        <v>368</v>
      </c>
      <c r="E177" s="48" t="s">
        <v>23</v>
      </c>
      <c r="F177" s="6">
        <v>796</v>
      </c>
      <c r="G177" s="80" t="s">
        <v>91</v>
      </c>
      <c r="H177" s="16">
        <v>2</v>
      </c>
      <c r="I177" s="47" t="s">
        <v>28</v>
      </c>
      <c r="J177" s="75" t="s">
        <v>371</v>
      </c>
      <c r="K177" s="37">
        <v>221.06</v>
      </c>
      <c r="L177" s="5" t="s">
        <v>370</v>
      </c>
      <c r="M177" s="5" t="s">
        <v>207</v>
      </c>
      <c r="N177" s="80" t="s">
        <v>9</v>
      </c>
      <c r="O177" s="49" t="s">
        <v>85</v>
      </c>
    </row>
    <row r="178" spans="1:15" ht="63.75">
      <c r="A178" s="36">
        <f t="shared" ref="A178:A180" si="26">A177+1</f>
        <v>159</v>
      </c>
      <c r="B178" s="69" t="s">
        <v>162</v>
      </c>
      <c r="C178" s="70" t="s">
        <v>163</v>
      </c>
      <c r="D178" s="77" t="s">
        <v>380</v>
      </c>
      <c r="E178" s="77" t="s">
        <v>23</v>
      </c>
      <c r="F178" s="20">
        <v>112</v>
      </c>
      <c r="G178" s="80" t="s">
        <v>81</v>
      </c>
      <c r="H178" s="3">
        <v>11100</v>
      </c>
      <c r="I178" s="76" t="s">
        <v>28</v>
      </c>
      <c r="J178" s="80" t="s">
        <v>377</v>
      </c>
      <c r="K178" s="21">
        <v>523</v>
      </c>
      <c r="L178" s="81" t="s">
        <v>370</v>
      </c>
      <c r="M178" s="76" t="s">
        <v>381</v>
      </c>
      <c r="N178" s="77" t="s">
        <v>9</v>
      </c>
      <c r="O178" s="2" t="s">
        <v>73</v>
      </c>
    </row>
    <row r="179" spans="1:15" ht="51">
      <c r="A179" s="36">
        <f t="shared" si="26"/>
        <v>160</v>
      </c>
      <c r="B179" s="69" t="s">
        <v>120</v>
      </c>
      <c r="C179" s="72" t="s">
        <v>271</v>
      </c>
      <c r="D179" s="80" t="s">
        <v>317</v>
      </c>
      <c r="E179" s="77" t="s">
        <v>23</v>
      </c>
      <c r="F179" s="2">
        <v>168</v>
      </c>
      <c r="G179" s="80" t="s">
        <v>0</v>
      </c>
      <c r="H179" s="3">
        <v>6778</v>
      </c>
      <c r="I179" s="17" t="s">
        <v>28</v>
      </c>
      <c r="J179" s="77" t="s">
        <v>46</v>
      </c>
      <c r="K179" s="3">
        <v>394880.64</v>
      </c>
      <c r="L179" s="5" t="s">
        <v>196</v>
      </c>
      <c r="M179" s="76" t="s">
        <v>207</v>
      </c>
      <c r="N179" s="77" t="s">
        <v>9</v>
      </c>
      <c r="O179" s="80" t="s">
        <v>73</v>
      </c>
    </row>
    <row r="180" spans="1:15" ht="38.25">
      <c r="A180" s="36">
        <f t="shared" si="26"/>
        <v>161</v>
      </c>
      <c r="B180" s="69" t="s">
        <v>162</v>
      </c>
      <c r="C180" s="69" t="s">
        <v>375</v>
      </c>
      <c r="D180" s="77" t="s">
        <v>378</v>
      </c>
      <c r="E180" s="80" t="s">
        <v>23</v>
      </c>
      <c r="F180" s="6">
        <v>112</v>
      </c>
      <c r="G180" s="80" t="s">
        <v>81</v>
      </c>
      <c r="H180" s="3">
        <v>10000</v>
      </c>
      <c r="I180" s="81" t="s">
        <v>58</v>
      </c>
      <c r="J180" s="77" t="s">
        <v>22</v>
      </c>
      <c r="K180" s="3">
        <v>489</v>
      </c>
      <c r="L180" s="5" t="s">
        <v>228</v>
      </c>
      <c r="M180" s="76" t="s">
        <v>343</v>
      </c>
      <c r="N180" s="77" t="s">
        <v>9</v>
      </c>
      <c r="O180" s="2" t="s">
        <v>73</v>
      </c>
    </row>
    <row r="181" spans="1:15" ht="15.75">
      <c r="A181" s="220" t="s">
        <v>468</v>
      </c>
      <c r="B181" s="221"/>
      <c r="C181" s="221"/>
      <c r="D181" s="221"/>
      <c r="E181" s="221"/>
      <c r="F181" s="221"/>
      <c r="G181" s="221"/>
      <c r="H181" s="221"/>
      <c r="I181" s="221"/>
      <c r="J181" s="221"/>
      <c r="K181" s="221"/>
      <c r="L181" s="221"/>
      <c r="M181" s="221"/>
      <c r="N181" s="221"/>
      <c r="O181" s="222"/>
    </row>
    <row r="182" spans="1:15" ht="51">
      <c r="A182" s="35">
        <f>A180+1</f>
        <v>162</v>
      </c>
      <c r="B182" s="69" t="s">
        <v>120</v>
      </c>
      <c r="C182" s="69" t="s">
        <v>271</v>
      </c>
      <c r="D182" s="80" t="s">
        <v>404</v>
      </c>
      <c r="E182" s="80" t="s">
        <v>23</v>
      </c>
      <c r="F182" s="2">
        <v>168</v>
      </c>
      <c r="G182" s="80" t="s">
        <v>0</v>
      </c>
      <c r="H182" s="3">
        <v>4000</v>
      </c>
      <c r="I182" s="17" t="s">
        <v>28</v>
      </c>
      <c r="J182" s="77" t="s">
        <v>325</v>
      </c>
      <c r="K182" s="3">
        <v>318780.64</v>
      </c>
      <c r="L182" s="5" t="s">
        <v>322</v>
      </c>
      <c r="M182" s="81" t="s">
        <v>401</v>
      </c>
      <c r="N182" s="77" t="s">
        <v>9</v>
      </c>
      <c r="O182" s="80" t="s">
        <v>73</v>
      </c>
    </row>
    <row r="183" spans="1:15" s="41" customFormat="1" ht="89.25">
      <c r="A183" s="9">
        <f>A182+1</f>
        <v>163</v>
      </c>
      <c r="B183" s="69" t="s">
        <v>121</v>
      </c>
      <c r="C183" s="69" t="s">
        <v>125</v>
      </c>
      <c r="D183" s="80" t="s">
        <v>335</v>
      </c>
      <c r="E183" s="80" t="s">
        <v>23</v>
      </c>
      <c r="F183" s="80">
        <f>IF(G183="тн",168,IF(G183="шт",796,IF(G183="кг",166,IF(G183="м2",55,IF(G183="м3",113,IF(G183="п.м.",18,IF(G183="секц",840,IF(G183="компл",839,0))))))))</f>
        <v>168</v>
      </c>
      <c r="G183" s="80" t="s">
        <v>0</v>
      </c>
      <c r="H183" s="3">
        <v>200</v>
      </c>
      <c r="I183" s="81" t="s">
        <v>28</v>
      </c>
      <c r="J183" s="80" t="s">
        <v>337</v>
      </c>
      <c r="K183" s="3">
        <v>4000</v>
      </c>
      <c r="L183" s="81" t="s">
        <v>322</v>
      </c>
      <c r="M183" s="81" t="s">
        <v>207</v>
      </c>
      <c r="N183" s="80" t="s">
        <v>9</v>
      </c>
      <c r="O183" s="2" t="s">
        <v>73</v>
      </c>
    </row>
    <row r="184" spans="1:15" ht="89.25">
      <c r="A184" s="9">
        <f t="shared" ref="A184:A185" si="27">A183+1</f>
        <v>164</v>
      </c>
      <c r="B184" s="69" t="s">
        <v>121</v>
      </c>
      <c r="C184" s="69" t="s">
        <v>125</v>
      </c>
      <c r="D184" s="80" t="s">
        <v>336</v>
      </c>
      <c r="E184" s="80" t="s">
        <v>23</v>
      </c>
      <c r="F184" s="80">
        <f>IF(G184="тн",168,IF(G184="шт",796,IF(G184="кг",166,IF(G184="м2",55,IF(G184="м3",113,IF(G184="п.м.",18,IF(G184="секц",840,IF(G184="компл",839,0))))))))</f>
        <v>168</v>
      </c>
      <c r="G184" s="80" t="s">
        <v>0</v>
      </c>
      <c r="H184" s="3">
        <v>120</v>
      </c>
      <c r="I184" s="81" t="s">
        <v>28</v>
      </c>
      <c r="J184" s="80" t="s">
        <v>337</v>
      </c>
      <c r="K184" s="3">
        <v>3000</v>
      </c>
      <c r="L184" s="81" t="s">
        <v>322</v>
      </c>
      <c r="M184" s="81" t="s">
        <v>207</v>
      </c>
      <c r="N184" s="80" t="s">
        <v>9</v>
      </c>
      <c r="O184" s="9" t="s">
        <v>73</v>
      </c>
    </row>
    <row r="185" spans="1:15" ht="114.75">
      <c r="A185" s="9">
        <f t="shared" si="27"/>
        <v>165</v>
      </c>
      <c r="B185" s="72" t="s">
        <v>169</v>
      </c>
      <c r="C185" s="72" t="s">
        <v>257</v>
      </c>
      <c r="D185" s="77" t="s">
        <v>397</v>
      </c>
      <c r="E185" s="80" t="s">
        <v>206</v>
      </c>
      <c r="F185" s="6">
        <v>796</v>
      </c>
      <c r="G185" s="39" t="s">
        <v>10</v>
      </c>
      <c r="H185" s="40">
        <v>1</v>
      </c>
      <c r="I185" s="81" t="s">
        <v>58</v>
      </c>
      <c r="J185" s="77" t="s">
        <v>22</v>
      </c>
      <c r="K185" s="3">
        <v>241.92</v>
      </c>
      <c r="L185" s="5" t="s">
        <v>313</v>
      </c>
      <c r="M185" s="22">
        <v>43800</v>
      </c>
      <c r="N185" s="77" t="s">
        <v>45</v>
      </c>
      <c r="O185" s="2" t="s">
        <v>73</v>
      </c>
    </row>
    <row r="186" spans="1:15" ht="114.75">
      <c r="A186" s="8">
        <f t="shared" ref="A186:A206" si="28">A185+1</f>
        <v>166</v>
      </c>
      <c r="B186" s="72" t="s">
        <v>169</v>
      </c>
      <c r="C186" s="85" t="s">
        <v>257</v>
      </c>
      <c r="D186" s="80" t="s">
        <v>398</v>
      </c>
      <c r="E186" s="80" t="s">
        <v>206</v>
      </c>
      <c r="F186" s="20">
        <v>796</v>
      </c>
      <c r="G186" s="39" t="s">
        <v>10</v>
      </c>
      <c r="H186" s="40">
        <v>1</v>
      </c>
      <c r="I186" s="81" t="s">
        <v>58</v>
      </c>
      <c r="J186" s="80" t="s">
        <v>22</v>
      </c>
      <c r="K186" s="21">
        <v>478.8</v>
      </c>
      <c r="L186" s="81" t="s">
        <v>313</v>
      </c>
      <c r="M186" s="22">
        <v>43800</v>
      </c>
      <c r="N186" s="61" t="s">
        <v>45</v>
      </c>
      <c r="O186" s="2" t="s">
        <v>73</v>
      </c>
    </row>
    <row r="187" spans="1:15" ht="38.25">
      <c r="A187" s="8">
        <f t="shared" si="28"/>
        <v>167</v>
      </c>
      <c r="B187" s="69" t="s">
        <v>120</v>
      </c>
      <c r="C187" s="69" t="s">
        <v>269</v>
      </c>
      <c r="D187" s="80" t="s">
        <v>403</v>
      </c>
      <c r="E187" s="48" t="s">
        <v>23</v>
      </c>
      <c r="F187" s="2">
        <f>IF(G187="тн",168,IF(G187="шт",796,IF(G187="кг",166,IF(G187="м2",55,IF(G187="м3",113,IF(G187="п.м.",18,IF(G187="секц",840,IF(G187="компл",839,0))))))))</f>
        <v>168</v>
      </c>
      <c r="G187" s="48" t="s">
        <v>0</v>
      </c>
      <c r="H187" s="3">
        <v>32</v>
      </c>
      <c r="I187" s="17" t="s">
        <v>58</v>
      </c>
      <c r="J187" s="48" t="s">
        <v>22</v>
      </c>
      <c r="K187" s="3">
        <v>1872</v>
      </c>
      <c r="L187" s="81" t="s">
        <v>313</v>
      </c>
      <c r="M187" s="47" t="s">
        <v>295</v>
      </c>
      <c r="N187" s="48" t="s">
        <v>9</v>
      </c>
      <c r="O187" s="80" t="s">
        <v>73</v>
      </c>
    </row>
    <row r="188" spans="1:15" ht="38.25">
      <c r="A188" s="8">
        <f t="shared" si="28"/>
        <v>168</v>
      </c>
      <c r="B188" s="69" t="s">
        <v>229</v>
      </c>
      <c r="C188" s="69" t="s">
        <v>230</v>
      </c>
      <c r="D188" s="80" t="s">
        <v>111</v>
      </c>
      <c r="E188" s="61" t="s">
        <v>56</v>
      </c>
      <c r="F188" s="80">
        <v>114</v>
      </c>
      <c r="G188" s="61" t="s">
        <v>57</v>
      </c>
      <c r="H188" s="3">
        <v>1608.16</v>
      </c>
      <c r="I188" s="80">
        <v>30213807</v>
      </c>
      <c r="J188" s="3" t="s">
        <v>52</v>
      </c>
      <c r="K188" s="3">
        <v>13535.83</v>
      </c>
      <c r="L188" s="81" t="s">
        <v>313</v>
      </c>
      <c r="M188" s="60" t="s">
        <v>295</v>
      </c>
      <c r="N188" s="61" t="s">
        <v>45</v>
      </c>
      <c r="O188" s="2" t="s">
        <v>73</v>
      </c>
    </row>
    <row r="189" spans="1:15" ht="89.25">
      <c r="A189" s="8">
        <f t="shared" si="28"/>
        <v>169</v>
      </c>
      <c r="B189" s="69" t="s">
        <v>121</v>
      </c>
      <c r="C189" s="69" t="s">
        <v>125</v>
      </c>
      <c r="D189" s="52" t="s">
        <v>102</v>
      </c>
      <c r="E189" s="80" t="s">
        <v>8</v>
      </c>
      <c r="F189" s="80">
        <f>IF(G189="тн",168,IF(G189="шт",796,IF(G189="кг",166,IF(G189="м2",55,IF(G189="м3",113,IF(G189="п.м.",18,IF(G189="секц",840,IF(G189="компл",839,0))))))))</f>
        <v>796</v>
      </c>
      <c r="G189" s="80" t="s">
        <v>10</v>
      </c>
      <c r="H189" s="3">
        <v>120</v>
      </c>
      <c r="I189" s="5" t="s">
        <v>28</v>
      </c>
      <c r="J189" s="52" t="s">
        <v>89</v>
      </c>
      <c r="K189" s="3">
        <v>400</v>
      </c>
      <c r="L189" s="81" t="s">
        <v>198</v>
      </c>
      <c r="M189" s="51" t="s">
        <v>207</v>
      </c>
      <c r="N189" s="52" t="s">
        <v>45</v>
      </c>
      <c r="O189" s="2" t="s">
        <v>73</v>
      </c>
    </row>
    <row r="190" spans="1:15" ht="114.75">
      <c r="A190" s="8">
        <f t="shared" si="28"/>
        <v>170</v>
      </c>
      <c r="B190" s="72" t="s">
        <v>169</v>
      </c>
      <c r="C190" s="72" t="s">
        <v>257</v>
      </c>
      <c r="D190" s="80" t="s">
        <v>113</v>
      </c>
      <c r="E190" s="52" t="s">
        <v>114</v>
      </c>
      <c r="F190" s="6">
        <v>796</v>
      </c>
      <c r="G190" s="39" t="s">
        <v>10</v>
      </c>
      <c r="H190" s="40" t="s">
        <v>1</v>
      </c>
      <c r="I190" s="81" t="s">
        <v>58</v>
      </c>
      <c r="J190" s="52" t="s">
        <v>22</v>
      </c>
      <c r="K190" s="3">
        <v>708</v>
      </c>
      <c r="L190" s="81" t="s">
        <v>207</v>
      </c>
      <c r="M190" s="22">
        <v>43800</v>
      </c>
      <c r="N190" s="52" t="s">
        <v>45</v>
      </c>
      <c r="O190" s="2" t="s">
        <v>73</v>
      </c>
    </row>
    <row r="191" spans="1:15" ht="63.75">
      <c r="A191" s="8">
        <f t="shared" si="28"/>
        <v>171</v>
      </c>
      <c r="B191" s="72" t="s">
        <v>284</v>
      </c>
      <c r="C191" s="72" t="s">
        <v>285</v>
      </c>
      <c r="D191" s="43" t="s">
        <v>400</v>
      </c>
      <c r="E191" s="43" t="s">
        <v>23</v>
      </c>
      <c r="F191" s="6">
        <f t="shared" ref="F191:F194" si="29">IF(G191="тн",168,IF(G191="шт",796,IF(G191="кг",166,IF(G191="м2",55,IF(G191="м3",113,IF(G191="п.м.",18,IF(G191="секц",840,IF(G191="компл",839,0))))))))</f>
        <v>796</v>
      </c>
      <c r="G191" s="39" t="s">
        <v>10</v>
      </c>
      <c r="H191" s="40">
        <v>1</v>
      </c>
      <c r="I191" s="81" t="s">
        <v>28</v>
      </c>
      <c r="J191" s="80" t="s">
        <v>46</v>
      </c>
      <c r="K191" s="3">
        <v>72</v>
      </c>
      <c r="L191" s="81" t="s">
        <v>207</v>
      </c>
      <c r="M191" s="51" t="s">
        <v>295</v>
      </c>
      <c r="N191" s="52" t="s">
        <v>45</v>
      </c>
      <c r="O191" s="2" t="s">
        <v>73</v>
      </c>
    </row>
    <row r="192" spans="1:15" ht="38.25">
      <c r="A192" s="8">
        <f t="shared" si="28"/>
        <v>172</v>
      </c>
      <c r="B192" s="72" t="s">
        <v>264</v>
      </c>
      <c r="C192" s="69" t="s">
        <v>267</v>
      </c>
      <c r="D192" s="52" t="s">
        <v>268</v>
      </c>
      <c r="E192" s="52" t="s">
        <v>82</v>
      </c>
      <c r="F192" s="6">
        <f t="shared" si="29"/>
        <v>796</v>
      </c>
      <c r="G192" s="39" t="s">
        <v>10</v>
      </c>
      <c r="H192" s="40">
        <v>1</v>
      </c>
      <c r="I192" s="81" t="s">
        <v>58</v>
      </c>
      <c r="J192" s="52" t="s">
        <v>22</v>
      </c>
      <c r="K192" s="3">
        <v>233.32</v>
      </c>
      <c r="L192" s="81" t="s">
        <v>207</v>
      </c>
      <c r="M192" s="51" t="s">
        <v>295</v>
      </c>
      <c r="N192" s="52" t="s">
        <v>45</v>
      </c>
      <c r="O192" s="80" t="s">
        <v>73</v>
      </c>
    </row>
    <row r="193" spans="1:15" ht="38.25">
      <c r="A193" s="8">
        <f t="shared" si="28"/>
        <v>173</v>
      </c>
      <c r="B193" s="38" t="s">
        <v>265</v>
      </c>
      <c r="C193" s="69" t="s">
        <v>266</v>
      </c>
      <c r="D193" s="80" t="s">
        <v>263</v>
      </c>
      <c r="E193" s="52" t="s">
        <v>82</v>
      </c>
      <c r="F193" s="6">
        <f t="shared" si="29"/>
        <v>796</v>
      </c>
      <c r="G193" s="39" t="s">
        <v>10</v>
      </c>
      <c r="H193" s="40">
        <v>1</v>
      </c>
      <c r="I193" s="51" t="s">
        <v>58</v>
      </c>
      <c r="J193" s="80" t="s">
        <v>22</v>
      </c>
      <c r="K193" s="3">
        <v>300.24</v>
      </c>
      <c r="L193" s="81" t="s">
        <v>207</v>
      </c>
      <c r="M193" s="51" t="s">
        <v>295</v>
      </c>
      <c r="N193" s="52" t="s">
        <v>45</v>
      </c>
      <c r="O193" s="80" t="s">
        <v>73</v>
      </c>
    </row>
    <row r="194" spans="1:15" ht="63.75">
      <c r="A194" s="8">
        <f t="shared" si="28"/>
        <v>174</v>
      </c>
      <c r="B194" s="72" t="s">
        <v>284</v>
      </c>
      <c r="C194" s="72" t="s">
        <v>285</v>
      </c>
      <c r="D194" s="43" t="s">
        <v>399</v>
      </c>
      <c r="E194" s="43" t="s">
        <v>23</v>
      </c>
      <c r="F194" s="6">
        <f t="shared" si="29"/>
        <v>796</v>
      </c>
      <c r="G194" s="39" t="s">
        <v>10</v>
      </c>
      <c r="H194" s="40">
        <v>1</v>
      </c>
      <c r="I194" s="80">
        <v>30401</v>
      </c>
      <c r="J194" s="80" t="s">
        <v>22</v>
      </c>
      <c r="K194" s="3">
        <v>437</v>
      </c>
      <c r="L194" s="81" t="s">
        <v>207</v>
      </c>
      <c r="M194" s="51" t="s">
        <v>295</v>
      </c>
      <c r="N194" s="52" t="s">
        <v>45</v>
      </c>
      <c r="O194" s="2" t="s">
        <v>73</v>
      </c>
    </row>
    <row r="195" spans="1:15" ht="25.5">
      <c r="A195" s="8">
        <f t="shared" si="28"/>
        <v>175</v>
      </c>
      <c r="B195" s="69" t="s">
        <v>174</v>
      </c>
      <c r="C195" s="69" t="s">
        <v>175</v>
      </c>
      <c r="D195" s="80" t="s">
        <v>224</v>
      </c>
      <c r="E195" s="52" t="s">
        <v>82</v>
      </c>
      <c r="F195" s="80">
        <v>796</v>
      </c>
      <c r="G195" s="2" t="s">
        <v>10</v>
      </c>
      <c r="H195" s="3" t="s">
        <v>1</v>
      </c>
      <c r="I195" s="80">
        <v>30</v>
      </c>
      <c r="J195" s="52" t="s">
        <v>46</v>
      </c>
      <c r="K195" s="3">
        <v>485</v>
      </c>
      <c r="L195" s="81" t="s">
        <v>207</v>
      </c>
      <c r="M195" s="81" t="s">
        <v>295</v>
      </c>
      <c r="N195" s="52" t="s">
        <v>45</v>
      </c>
      <c r="O195" s="80" t="s">
        <v>73</v>
      </c>
    </row>
    <row r="196" spans="1:15" ht="51">
      <c r="A196" s="8">
        <f t="shared" si="28"/>
        <v>176</v>
      </c>
      <c r="B196" s="69" t="s">
        <v>174</v>
      </c>
      <c r="C196" s="69" t="s">
        <v>175</v>
      </c>
      <c r="D196" s="48" t="s">
        <v>226</v>
      </c>
      <c r="E196" s="48" t="s">
        <v>82</v>
      </c>
      <c r="F196" s="35">
        <v>796</v>
      </c>
      <c r="G196" s="2" t="s">
        <v>10</v>
      </c>
      <c r="H196" s="3" t="s">
        <v>1</v>
      </c>
      <c r="I196" s="80">
        <v>30</v>
      </c>
      <c r="J196" s="48" t="s">
        <v>46</v>
      </c>
      <c r="K196" s="3">
        <v>608</v>
      </c>
      <c r="L196" s="81" t="s">
        <v>207</v>
      </c>
      <c r="M196" s="81" t="s">
        <v>295</v>
      </c>
      <c r="N196" s="48" t="s">
        <v>45</v>
      </c>
      <c r="O196" s="80" t="s">
        <v>73</v>
      </c>
    </row>
    <row r="197" spans="1:15" ht="63.75">
      <c r="A197" s="8">
        <f t="shared" si="28"/>
        <v>177</v>
      </c>
      <c r="B197" s="72" t="s">
        <v>169</v>
      </c>
      <c r="C197" s="72" t="s">
        <v>257</v>
      </c>
      <c r="D197" s="80" t="s">
        <v>225</v>
      </c>
      <c r="E197" s="80" t="s">
        <v>82</v>
      </c>
      <c r="F197" s="35">
        <v>796</v>
      </c>
      <c r="G197" s="2" t="s">
        <v>10</v>
      </c>
      <c r="H197" s="3" t="s">
        <v>1</v>
      </c>
      <c r="I197" s="80">
        <v>30401</v>
      </c>
      <c r="J197" s="80" t="s">
        <v>22</v>
      </c>
      <c r="K197" s="3">
        <v>734</v>
      </c>
      <c r="L197" s="81" t="s">
        <v>207</v>
      </c>
      <c r="M197" s="81" t="s">
        <v>295</v>
      </c>
      <c r="N197" s="48" t="s">
        <v>9</v>
      </c>
      <c r="O197" s="80" t="s">
        <v>73</v>
      </c>
    </row>
    <row r="198" spans="1:15" ht="76.5">
      <c r="A198" s="8">
        <f t="shared" si="28"/>
        <v>178</v>
      </c>
      <c r="B198" s="69" t="s">
        <v>165</v>
      </c>
      <c r="C198" s="69" t="s">
        <v>166</v>
      </c>
      <c r="D198" s="80" t="s">
        <v>214</v>
      </c>
      <c r="E198" s="61" t="s">
        <v>23</v>
      </c>
      <c r="F198" s="20">
        <v>796</v>
      </c>
      <c r="G198" s="80" t="s">
        <v>10</v>
      </c>
      <c r="H198" s="16" t="s">
        <v>7</v>
      </c>
      <c r="I198" s="60" t="s">
        <v>58</v>
      </c>
      <c r="J198" s="61" t="s">
        <v>22</v>
      </c>
      <c r="K198" s="3">
        <v>1000</v>
      </c>
      <c r="L198" s="81" t="s">
        <v>207</v>
      </c>
      <c r="M198" s="81" t="s">
        <v>295</v>
      </c>
      <c r="N198" s="61" t="s">
        <v>45</v>
      </c>
      <c r="O198" s="80" t="s">
        <v>73</v>
      </c>
    </row>
    <row r="199" spans="1:15" ht="60">
      <c r="A199" s="8">
        <f t="shared" si="28"/>
        <v>179</v>
      </c>
      <c r="B199" s="69" t="s">
        <v>172</v>
      </c>
      <c r="C199" s="38" t="s">
        <v>173</v>
      </c>
      <c r="D199" s="80" t="s">
        <v>109</v>
      </c>
      <c r="E199" s="80" t="s">
        <v>23</v>
      </c>
      <c r="F199" s="6">
        <f>IF(G199="тн",168,IF(G199="шт",796,IF(G199="кг",166,IF(G199="м2",55,IF(G199="м3",113,IF(G199="п.м.",18,IF(G199="секц",840,IF(G199="компл",839,0))))))))</f>
        <v>796</v>
      </c>
      <c r="G199" s="80" t="s">
        <v>10</v>
      </c>
      <c r="H199" s="3" t="s">
        <v>1</v>
      </c>
      <c r="I199" s="81" t="s">
        <v>58</v>
      </c>
      <c r="J199" s="48" t="s">
        <v>22</v>
      </c>
      <c r="K199" s="3">
        <v>1500</v>
      </c>
      <c r="L199" s="5" t="s">
        <v>207</v>
      </c>
      <c r="M199" s="47" t="s">
        <v>295</v>
      </c>
      <c r="N199" s="48" t="s">
        <v>148</v>
      </c>
      <c r="O199" s="2" t="s">
        <v>85</v>
      </c>
    </row>
    <row r="200" spans="1:15" ht="76.5">
      <c r="A200" s="8">
        <f t="shared" si="28"/>
        <v>180</v>
      </c>
      <c r="B200" s="69" t="s">
        <v>250</v>
      </c>
      <c r="C200" s="69" t="s">
        <v>159</v>
      </c>
      <c r="D200" s="80" t="s">
        <v>118</v>
      </c>
      <c r="E200" s="2" t="s">
        <v>76</v>
      </c>
      <c r="F200" s="6">
        <v>246</v>
      </c>
      <c r="G200" s="80" t="s">
        <v>290</v>
      </c>
      <c r="H200" s="3">
        <v>0.18</v>
      </c>
      <c r="I200" s="62">
        <v>30216800</v>
      </c>
      <c r="J200" s="48" t="s">
        <v>75</v>
      </c>
      <c r="K200" s="3">
        <v>1650.58</v>
      </c>
      <c r="L200" s="5" t="s">
        <v>207</v>
      </c>
      <c r="M200" s="47" t="s">
        <v>295</v>
      </c>
      <c r="N200" s="48" t="s">
        <v>45</v>
      </c>
      <c r="O200" s="80" t="s">
        <v>73</v>
      </c>
    </row>
    <row r="201" spans="1:15" ht="51">
      <c r="A201" s="8">
        <f t="shared" si="28"/>
        <v>181</v>
      </c>
      <c r="B201" s="69" t="s">
        <v>120</v>
      </c>
      <c r="C201" s="69" t="s">
        <v>124</v>
      </c>
      <c r="D201" s="45" t="s">
        <v>402</v>
      </c>
      <c r="E201" s="49" t="s">
        <v>53</v>
      </c>
      <c r="F201" s="2">
        <v>168</v>
      </c>
      <c r="G201" s="80" t="s">
        <v>0</v>
      </c>
      <c r="H201" s="3">
        <v>56</v>
      </c>
      <c r="I201" s="17" t="s">
        <v>61</v>
      </c>
      <c r="J201" s="48" t="s">
        <v>74</v>
      </c>
      <c r="K201" s="63">
        <v>3340</v>
      </c>
      <c r="L201" s="5" t="s">
        <v>207</v>
      </c>
      <c r="M201" s="47" t="s">
        <v>343</v>
      </c>
      <c r="N201" s="48" t="s">
        <v>9</v>
      </c>
      <c r="O201" s="2" t="s">
        <v>73</v>
      </c>
    </row>
    <row r="202" spans="1:15" ht="76.5">
      <c r="A202" s="8">
        <f t="shared" si="28"/>
        <v>182</v>
      </c>
      <c r="B202" s="69" t="s">
        <v>250</v>
      </c>
      <c r="C202" s="69" t="s">
        <v>159</v>
      </c>
      <c r="D202" s="80" t="s">
        <v>119</v>
      </c>
      <c r="E202" s="2" t="s">
        <v>76</v>
      </c>
      <c r="F202" s="6">
        <v>246</v>
      </c>
      <c r="G202" s="80" t="s">
        <v>290</v>
      </c>
      <c r="H202" s="3">
        <v>1.294</v>
      </c>
      <c r="I202" s="81" t="s">
        <v>291</v>
      </c>
      <c r="J202" s="80" t="s">
        <v>292</v>
      </c>
      <c r="K202" s="3">
        <v>5771.23</v>
      </c>
      <c r="L202" s="5" t="s">
        <v>207</v>
      </c>
      <c r="M202" s="47" t="s">
        <v>295</v>
      </c>
      <c r="N202" s="48" t="s">
        <v>45</v>
      </c>
      <c r="O202" s="80" t="s">
        <v>73</v>
      </c>
    </row>
    <row r="203" spans="1:15" ht="102">
      <c r="A203" s="8">
        <f t="shared" si="28"/>
        <v>183</v>
      </c>
      <c r="B203" s="69" t="s">
        <v>323</v>
      </c>
      <c r="C203" s="69" t="s">
        <v>324</v>
      </c>
      <c r="D203" s="48" t="s">
        <v>327</v>
      </c>
      <c r="E203" s="48" t="s">
        <v>82</v>
      </c>
      <c r="F203" s="2">
        <f>IF(G203="тн",168,IF(G203="шт",796,IF(G203="кг",166,IF(G203="м2",55,IF(G203="м3",113,IF(G203="п.м.",18,IF(G203="секц",840,IF(G203="компл",839,0))))))))</f>
        <v>796</v>
      </c>
      <c r="G203" s="2" t="s">
        <v>10</v>
      </c>
      <c r="H203" s="3">
        <v>3</v>
      </c>
      <c r="I203" s="80">
        <v>30204</v>
      </c>
      <c r="J203" s="48" t="s">
        <v>328</v>
      </c>
      <c r="K203" s="3">
        <v>7300</v>
      </c>
      <c r="L203" s="5" t="s">
        <v>207</v>
      </c>
      <c r="M203" s="47" t="s">
        <v>295</v>
      </c>
      <c r="N203" s="48" t="s">
        <v>45</v>
      </c>
      <c r="O203" s="80" t="s">
        <v>73</v>
      </c>
    </row>
    <row r="204" spans="1:15" ht="102">
      <c r="A204" s="8">
        <f t="shared" si="28"/>
        <v>184</v>
      </c>
      <c r="B204" s="69" t="s">
        <v>323</v>
      </c>
      <c r="C204" s="69" t="s">
        <v>324</v>
      </c>
      <c r="D204" s="48" t="s">
        <v>329</v>
      </c>
      <c r="E204" s="80" t="s">
        <v>82</v>
      </c>
      <c r="F204" s="8">
        <f>IF(G204="тн",168,IF(G204="шт",796,IF(G204="кг",166,IF(G204="м2",55,IF(G204="м3",113,IF(G204="п.м.",18,IF(G204="секц",840,IF(G204="компл",839,0))))))))</f>
        <v>796</v>
      </c>
      <c r="G204" s="2" t="s">
        <v>10</v>
      </c>
      <c r="H204" s="3">
        <v>3</v>
      </c>
      <c r="I204" s="80">
        <v>30204</v>
      </c>
      <c r="J204" s="80" t="s">
        <v>328</v>
      </c>
      <c r="K204" s="3">
        <v>7700</v>
      </c>
      <c r="L204" s="81" t="s">
        <v>207</v>
      </c>
      <c r="M204" s="81" t="s">
        <v>295</v>
      </c>
      <c r="N204" s="48" t="s">
        <v>45</v>
      </c>
      <c r="O204" s="80" t="s">
        <v>73</v>
      </c>
    </row>
    <row r="205" spans="1:15" ht="102">
      <c r="A205" s="8">
        <f t="shared" si="28"/>
        <v>185</v>
      </c>
      <c r="B205" s="69" t="s">
        <v>323</v>
      </c>
      <c r="C205" s="69" t="s">
        <v>324</v>
      </c>
      <c r="D205" s="45" t="s">
        <v>326</v>
      </c>
      <c r="E205" s="45" t="s">
        <v>82</v>
      </c>
      <c r="F205" s="8">
        <f>IF(G205="тн",168,IF(G205="шт",796,IF(G205="кг",166,IF(G205="м2",55,IF(G205="м3",113,IF(G205="п.м.",18,IF(G205="секц",840,IF(G205="компл",839,0))))))))</f>
        <v>796</v>
      </c>
      <c r="G205" s="2" t="s">
        <v>10</v>
      </c>
      <c r="H205" s="3">
        <v>3</v>
      </c>
      <c r="I205" s="80">
        <v>30129</v>
      </c>
      <c r="J205" s="80" t="s">
        <v>325</v>
      </c>
      <c r="K205" s="3">
        <v>16000</v>
      </c>
      <c r="L205" s="81" t="s">
        <v>207</v>
      </c>
      <c r="M205" s="81" t="s">
        <v>295</v>
      </c>
      <c r="N205" s="48" t="s">
        <v>45</v>
      </c>
      <c r="O205" s="80" t="s">
        <v>73</v>
      </c>
    </row>
    <row r="206" spans="1:15" ht="114.75">
      <c r="A206" s="8">
        <f t="shared" si="28"/>
        <v>186</v>
      </c>
      <c r="B206" s="69" t="s">
        <v>323</v>
      </c>
      <c r="C206" s="69" t="s">
        <v>324</v>
      </c>
      <c r="D206" s="64" t="s">
        <v>330</v>
      </c>
      <c r="E206" s="80" t="s">
        <v>82</v>
      </c>
      <c r="F206" s="8">
        <f>IF(G206="тн",168,IF(G206="шт",796,IF(G206="кг",166,IF(G206="м2",55,IF(G206="м3",113,IF(G206="п.м.",18,IF(G206="секц",840,IF(G206="компл",839,0))))))))</f>
        <v>796</v>
      </c>
      <c r="G206" s="2" t="s">
        <v>10</v>
      </c>
      <c r="H206" s="3">
        <v>3</v>
      </c>
      <c r="I206" s="80">
        <v>30127</v>
      </c>
      <c r="J206" s="80" t="s">
        <v>331</v>
      </c>
      <c r="K206" s="3">
        <v>17700</v>
      </c>
      <c r="L206" s="81" t="s">
        <v>207</v>
      </c>
      <c r="M206" s="81" t="s">
        <v>295</v>
      </c>
      <c r="N206" s="64" t="s">
        <v>45</v>
      </c>
      <c r="O206" s="80" t="s">
        <v>73</v>
      </c>
    </row>
    <row r="207" spans="1:15">
      <c r="K207" s="95">
        <f>SUM(K182:K206)+SUM(K176:K180)+SUM(K120:K174)+SUM(K18:K118)+K289</f>
        <v>3182982.22</v>
      </c>
    </row>
    <row r="209" spans="1:15" ht="18.75">
      <c r="C209" s="196" t="s">
        <v>469</v>
      </c>
      <c r="D209" s="197"/>
      <c r="E209" s="197"/>
      <c r="F209" s="197"/>
      <c r="G209" s="197"/>
      <c r="H209" s="197"/>
      <c r="I209" s="197"/>
      <c r="J209" s="197"/>
      <c r="K209" s="197"/>
      <c r="L209" s="197"/>
      <c r="M209" s="197"/>
    </row>
    <row r="210" spans="1:15" ht="13.5" thickBot="1"/>
    <row r="211" spans="1:15" ht="13.5" collapsed="1" thickBot="1">
      <c r="A211" s="212" t="s">
        <v>44</v>
      </c>
      <c r="B211" s="215" t="s">
        <v>94</v>
      </c>
      <c r="C211" s="215" t="s">
        <v>126</v>
      </c>
      <c r="D211" s="218" t="s">
        <v>11</v>
      </c>
      <c r="E211" s="219"/>
      <c r="F211" s="219"/>
      <c r="G211" s="219"/>
      <c r="H211" s="219"/>
      <c r="I211" s="219"/>
      <c r="J211" s="219"/>
      <c r="K211" s="219"/>
      <c r="L211" s="219"/>
      <c r="M211" s="205"/>
      <c r="N211" s="201" t="s">
        <v>34</v>
      </c>
      <c r="O211" s="198" t="s">
        <v>35</v>
      </c>
    </row>
    <row r="212" spans="1:15" ht="13.5" thickBot="1">
      <c r="A212" s="213"/>
      <c r="B212" s="216"/>
      <c r="C212" s="216"/>
      <c r="D212" s="201" t="s">
        <v>13</v>
      </c>
      <c r="E212" s="201" t="s">
        <v>14</v>
      </c>
      <c r="F212" s="204" t="s">
        <v>15</v>
      </c>
      <c r="G212" s="205"/>
      <c r="H212" s="206" t="s">
        <v>12</v>
      </c>
      <c r="I212" s="204" t="s">
        <v>18</v>
      </c>
      <c r="J212" s="205"/>
      <c r="K212" s="201" t="s">
        <v>223</v>
      </c>
      <c r="L212" s="204" t="s">
        <v>30</v>
      </c>
      <c r="M212" s="207"/>
      <c r="N212" s="202"/>
      <c r="O212" s="199"/>
    </row>
    <row r="213" spans="1:15" ht="68.25" thickBot="1">
      <c r="A213" s="213"/>
      <c r="B213" s="216"/>
      <c r="C213" s="216"/>
      <c r="D213" s="202"/>
      <c r="E213" s="202"/>
      <c r="F213" s="208" t="s">
        <v>16</v>
      </c>
      <c r="G213" s="208" t="s">
        <v>17</v>
      </c>
      <c r="H213" s="202"/>
      <c r="I213" s="210" t="s">
        <v>19</v>
      </c>
      <c r="J213" s="208" t="s">
        <v>17</v>
      </c>
      <c r="K213" s="202"/>
      <c r="L213" s="88" t="s">
        <v>31</v>
      </c>
      <c r="M213" s="28" t="s">
        <v>33</v>
      </c>
      <c r="N213" s="202"/>
      <c r="O213" s="200"/>
    </row>
    <row r="214" spans="1:15" ht="23.25" thickBot="1">
      <c r="A214" s="214"/>
      <c r="B214" s="217"/>
      <c r="C214" s="217"/>
      <c r="D214" s="203"/>
      <c r="E214" s="203"/>
      <c r="F214" s="209"/>
      <c r="G214" s="203"/>
      <c r="H214" s="203"/>
      <c r="I214" s="211"/>
      <c r="J214" s="203"/>
      <c r="K214" s="203"/>
      <c r="L214" s="89" t="s">
        <v>32</v>
      </c>
      <c r="M214" s="30" t="s">
        <v>32</v>
      </c>
      <c r="N214" s="203"/>
      <c r="O214" s="29" t="s">
        <v>36</v>
      </c>
    </row>
    <row r="215" spans="1:15">
      <c r="A215" s="82">
        <v>1</v>
      </c>
      <c r="B215" s="67">
        <v>2</v>
      </c>
      <c r="C215" s="67">
        <v>3</v>
      </c>
      <c r="D215" s="32">
        <v>4</v>
      </c>
      <c r="E215" s="31">
        <v>5</v>
      </c>
      <c r="F215" s="31">
        <v>6</v>
      </c>
      <c r="G215" s="31">
        <v>7</v>
      </c>
      <c r="H215" s="31">
        <v>8</v>
      </c>
      <c r="I215" s="33">
        <v>9</v>
      </c>
      <c r="J215" s="31">
        <v>10</v>
      </c>
      <c r="K215" s="31">
        <v>11</v>
      </c>
      <c r="L215" s="90">
        <v>12</v>
      </c>
      <c r="M215" s="32">
        <v>13</v>
      </c>
      <c r="N215" s="31">
        <v>14</v>
      </c>
      <c r="O215" s="93">
        <v>15</v>
      </c>
    </row>
    <row r="216" spans="1:15" ht="15.75">
      <c r="A216" s="193" t="s">
        <v>465</v>
      </c>
      <c r="B216" s="194"/>
      <c r="C216" s="194"/>
      <c r="D216" s="194"/>
      <c r="E216" s="194"/>
      <c r="F216" s="194"/>
      <c r="G216" s="194"/>
      <c r="H216" s="194"/>
      <c r="I216" s="194"/>
      <c r="J216" s="194"/>
      <c r="K216" s="194"/>
      <c r="L216" s="194"/>
      <c r="M216" s="194"/>
      <c r="N216" s="194"/>
      <c r="O216" s="195"/>
    </row>
    <row r="217" spans="1:15" ht="89.25">
      <c r="A217" s="9">
        <v>1</v>
      </c>
      <c r="B217" s="114" t="s">
        <v>122</v>
      </c>
      <c r="C217" s="114" t="s">
        <v>127</v>
      </c>
      <c r="D217" s="126" t="s">
        <v>429</v>
      </c>
      <c r="E217" s="100" t="s">
        <v>6</v>
      </c>
      <c r="F217" s="102">
        <f>IF(G217="тн",168,IF(G217="шт",796,IF(G217="кг",166,IF(G217="м2",55,IF(G217="м3",113,IF(G217="п.м.",18,IF(G217="секц",840,IF(G217="компл",839,0))))))))</f>
        <v>168</v>
      </c>
      <c r="G217" s="101" t="s">
        <v>0</v>
      </c>
      <c r="H217" s="105">
        <v>25</v>
      </c>
      <c r="I217" s="106" t="s">
        <v>428</v>
      </c>
      <c r="J217" s="100" t="s">
        <v>427</v>
      </c>
      <c r="K217" s="105">
        <v>200</v>
      </c>
      <c r="L217" s="106" t="s">
        <v>270</v>
      </c>
      <c r="M217" s="106" t="s">
        <v>262</v>
      </c>
      <c r="N217" s="100" t="s">
        <v>9</v>
      </c>
      <c r="O217" s="108" t="s">
        <v>73</v>
      </c>
    </row>
    <row r="218" spans="1:15" ht="113.25" customHeight="1">
      <c r="A218" s="9">
        <f>A217+1</f>
        <v>2</v>
      </c>
      <c r="B218" s="114" t="s">
        <v>137</v>
      </c>
      <c r="C218" s="124" t="s">
        <v>138</v>
      </c>
      <c r="D218" s="100" t="s">
        <v>531</v>
      </c>
      <c r="E218" s="100" t="s">
        <v>23</v>
      </c>
      <c r="F218" s="145">
        <v>112</v>
      </c>
      <c r="G218" s="100" t="s">
        <v>81</v>
      </c>
      <c r="H218" s="105">
        <v>2000</v>
      </c>
      <c r="I218" s="106" t="s">
        <v>58</v>
      </c>
      <c r="J218" s="136" t="s">
        <v>22</v>
      </c>
      <c r="K218" s="129">
        <v>530</v>
      </c>
      <c r="L218" s="107">
        <v>43132</v>
      </c>
      <c r="M218" s="106" t="s">
        <v>216</v>
      </c>
      <c r="N218" s="100" t="s">
        <v>148</v>
      </c>
      <c r="O218" s="111" t="s">
        <v>85</v>
      </c>
    </row>
    <row r="219" spans="1:15" ht="113.25" customHeight="1">
      <c r="A219" s="9">
        <f t="shared" ref="A219:A270" si="30">A218+1</f>
        <v>3</v>
      </c>
      <c r="B219" s="114" t="s">
        <v>137</v>
      </c>
      <c r="C219" s="124" t="s">
        <v>138</v>
      </c>
      <c r="D219" s="100" t="s">
        <v>532</v>
      </c>
      <c r="E219" s="100" t="s">
        <v>23</v>
      </c>
      <c r="F219" s="145">
        <v>112</v>
      </c>
      <c r="G219" s="100" t="s">
        <v>81</v>
      </c>
      <c r="H219" s="105">
        <v>1000</v>
      </c>
      <c r="I219" s="106" t="s">
        <v>58</v>
      </c>
      <c r="J219" s="136" t="s">
        <v>22</v>
      </c>
      <c r="K219" s="129">
        <v>265</v>
      </c>
      <c r="L219" s="107">
        <v>43132</v>
      </c>
      <c r="M219" s="106" t="s">
        <v>216</v>
      </c>
      <c r="N219" s="100" t="s">
        <v>148</v>
      </c>
      <c r="O219" s="111" t="s">
        <v>85</v>
      </c>
    </row>
    <row r="220" spans="1:15" s="4" customFormat="1" ht="89.25">
      <c r="A220" s="9">
        <f t="shared" si="30"/>
        <v>4</v>
      </c>
      <c r="B220" s="114" t="s">
        <v>133</v>
      </c>
      <c r="C220" s="124" t="s">
        <v>134</v>
      </c>
      <c r="D220" s="162" t="s">
        <v>178</v>
      </c>
      <c r="E220" s="163" t="s">
        <v>23</v>
      </c>
      <c r="F220" s="164">
        <f t="shared" ref="F220:F261" si="31">IF(G220="тн",168,IF(G220="шт",796,IF(G220="кг",166,IF(G220="м2",55,IF(G220="м3",113,IF(G220="п.м.",18,IF(G220="секц",840,IF(G220="компл",839,0))))))))</f>
        <v>796</v>
      </c>
      <c r="G220" s="119" t="s">
        <v>10</v>
      </c>
      <c r="H220" s="119" t="s">
        <v>1</v>
      </c>
      <c r="I220" s="106" t="s">
        <v>58</v>
      </c>
      <c r="J220" s="136" t="s">
        <v>22</v>
      </c>
      <c r="K220" s="105">
        <v>830</v>
      </c>
      <c r="L220" s="106" t="s">
        <v>300</v>
      </c>
      <c r="M220" s="106" t="s">
        <v>216</v>
      </c>
      <c r="N220" s="100" t="s">
        <v>148</v>
      </c>
      <c r="O220" s="111" t="s">
        <v>85</v>
      </c>
    </row>
    <row r="221" spans="1:15" ht="89.25">
      <c r="A221" s="9">
        <f t="shared" si="30"/>
        <v>5</v>
      </c>
      <c r="B221" s="109" t="s">
        <v>236</v>
      </c>
      <c r="C221" s="112" t="s">
        <v>205</v>
      </c>
      <c r="D221" s="111" t="s">
        <v>453</v>
      </c>
      <c r="E221" s="111" t="s">
        <v>339</v>
      </c>
      <c r="F221" s="147">
        <f t="shared" si="31"/>
        <v>796</v>
      </c>
      <c r="G221" s="147" t="s">
        <v>10</v>
      </c>
      <c r="H221" s="148">
        <v>9</v>
      </c>
      <c r="I221" s="141" t="s">
        <v>28</v>
      </c>
      <c r="J221" s="157" t="s">
        <v>46</v>
      </c>
      <c r="K221" s="105">
        <v>34380.5</v>
      </c>
      <c r="L221" s="106" t="s">
        <v>300</v>
      </c>
      <c r="M221" s="106" t="s">
        <v>207</v>
      </c>
      <c r="N221" s="100" t="s">
        <v>9</v>
      </c>
      <c r="O221" s="113" t="s">
        <v>73</v>
      </c>
    </row>
    <row r="222" spans="1:15" ht="102">
      <c r="A222" s="9">
        <f t="shared" si="30"/>
        <v>6</v>
      </c>
      <c r="B222" s="109" t="s">
        <v>236</v>
      </c>
      <c r="C222" s="112" t="s">
        <v>205</v>
      </c>
      <c r="D222" s="111" t="s">
        <v>452</v>
      </c>
      <c r="E222" s="111" t="s">
        <v>340</v>
      </c>
      <c r="F222" s="147">
        <f t="shared" si="31"/>
        <v>796</v>
      </c>
      <c r="G222" s="147" t="s">
        <v>10</v>
      </c>
      <c r="H222" s="148">
        <v>9</v>
      </c>
      <c r="I222" s="141" t="s">
        <v>28</v>
      </c>
      <c r="J222" s="157" t="s">
        <v>46</v>
      </c>
      <c r="K222" s="105">
        <v>37889.800000000003</v>
      </c>
      <c r="L222" s="106" t="s">
        <v>300</v>
      </c>
      <c r="M222" s="106" t="s">
        <v>207</v>
      </c>
      <c r="N222" s="100" t="s">
        <v>9</v>
      </c>
      <c r="O222" s="113" t="s">
        <v>73</v>
      </c>
    </row>
    <row r="223" spans="1:15" s="4" customFormat="1" ht="51">
      <c r="A223" s="9">
        <f t="shared" si="30"/>
        <v>7</v>
      </c>
      <c r="B223" s="114" t="s">
        <v>136</v>
      </c>
      <c r="C223" s="124" t="s">
        <v>136</v>
      </c>
      <c r="D223" s="100" t="s">
        <v>99</v>
      </c>
      <c r="E223" s="163" t="s">
        <v>23</v>
      </c>
      <c r="F223" s="119">
        <f t="shared" si="31"/>
        <v>796</v>
      </c>
      <c r="G223" s="105" t="s">
        <v>10</v>
      </c>
      <c r="H223" s="105" t="s">
        <v>1</v>
      </c>
      <c r="I223" s="106" t="s">
        <v>58</v>
      </c>
      <c r="J223" s="136" t="s">
        <v>22</v>
      </c>
      <c r="K223" s="105">
        <v>250</v>
      </c>
      <c r="L223" s="106" t="s">
        <v>300</v>
      </c>
      <c r="M223" s="106" t="s">
        <v>216</v>
      </c>
      <c r="N223" s="100" t="s">
        <v>148</v>
      </c>
      <c r="O223" s="111" t="s">
        <v>85</v>
      </c>
    </row>
    <row r="224" spans="1:15" s="4" customFormat="1" ht="51">
      <c r="A224" s="9">
        <f t="shared" si="30"/>
        <v>8</v>
      </c>
      <c r="B224" s="114" t="s">
        <v>136</v>
      </c>
      <c r="C224" s="114" t="s">
        <v>136</v>
      </c>
      <c r="D224" s="100" t="s">
        <v>100</v>
      </c>
      <c r="E224" s="163" t="s">
        <v>23</v>
      </c>
      <c r="F224" s="119">
        <f t="shared" si="31"/>
        <v>796</v>
      </c>
      <c r="G224" s="105" t="s">
        <v>10</v>
      </c>
      <c r="H224" s="105" t="s">
        <v>1</v>
      </c>
      <c r="I224" s="106" t="s">
        <v>58</v>
      </c>
      <c r="J224" s="136" t="s">
        <v>22</v>
      </c>
      <c r="K224" s="105">
        <v>2500</v>
      </c>
      <c r="L224" s="106" t="s">
        <v>300</v>
      </c>
      <c r="M224" s="106" t="s">
        <v>216</v>
      </c>
      <c r="N224" s="100" t="s">
        <v>148</v>
      </c>
      <c r="O224" s="111" t="s">
        <v>85</v>
      </c>
    </row>
    <row r="225" spans="1:15" s="4" customFormat="1" ht="51">
      <c r="A225" s="9">
        <f t="shared" si="30"/>
        <v>9</v>
      </c>
      <c r="B225" s="114" t="s">
        <v>144</v>
      </c>
      <c r="C225" s="114" t="s">
        <v>237</v>
      </c>
      <c r="D225" s="119" t="s">
        <v>350</v>
      </c>
      <c r="E225" s="100" t="s">
        <v>23</v>
      </c>
      <c r="F225" s="108">
        <f t="shared" si="31"/>
        <v>796</v>
      </c>
      <c r="G225" s="119" t="s">
        <v>10</v>
      </c>
      <c r="H225" s="123">
        <v>19</v>
      </c>
      <c r="I225" s="172" t="s">
        <v>28</v>
      </c>
      <c r="J225" s="100" t="s">
        <v>46</v>
      </c>
      <c r="K225" s="123">
        <v>10356.76</v>
      </c>
      <c r="L225" s="106" t="s">
        <v>300</v>
      </c>
      <c r="M225" s="106" t="s">
        <v>313</v>
      </c>
      <c r="N225" s="100" t="s">
        <v>9</v>
      </c>
      <c r="O225" s="108" t="s">
        <v>73</v>
      </c>
    </row>
    <row r="226" spans="1:15" ht="104.25" customHeight="1">
      <c r="A226" s="9">
        <f t="shared" si="30"/>
        <v>10</v>
      </c>
      <c r="B226" s="114" t="s">
        <v>143</v>
      </c>
      <c r="C226" s="124" t="s">
        <v>147</v>
      </c>
      <c r="D226" s="100" t="s">
        <v>544</v>
      </c>
      <c r="E226" s="125" t="s">
        <v>23</v>
      </c>
      <c r="F226" s="108">
        <f t="shared" ref="F226:F236" si="32">IF(G226="тн",168,IF(G226="шт",796,IF(G226="кг",166,IF(G226="м2",55,IF(G226="м3",113,IF(G226="п.м.",18,IF(G226="секц",840,IF(G226="компл",839,0))))))))</f>
        <v>18</v>
      </c>
      <c r="G226" s="119" t="s">
        <v>79</v>
      </c>
      <c r="H226" s="123">
        <v>100</v>
      </c>
      <c r="I226" s="106" t="s">
        <v>3</v>
      </c>
      <c r="J226" s="100" t="s">
        <v>48</v>
      </c>
      <c r="K226" s="123">
        <v>797.6</v>
      </c>
      <c r="L226" s="106" t="s">
        <v>300</v>
      </c>
      <c r="M226" s="106" t="s">
        <v>228</v>
      </c>
      <c r="N226" s="100" t="s">
        <v>9</v>
      </c>
      <c r="O226" s="108" t="s">
        <v>73</v>
      </c>
    </row>
    <row r="227" spans="1:15" ht="114.75">
      <c r="A227" s="9">
        <f t="shared" si="30"/>
        <v>11</v>
      </c>
      <c r="B227" s="114" t="s">
        <v>143</v>
      </c>
      <c r="C227" s="124" t="s">
        <v>147</v>
      </c>
      <c r="D227" s="101" t="s">
        <v>533</v>
      </c>
      <c r="E227" s="125" t="s">
        <v>23</v>
      </c>
      <c r="F227" s="108">
        <f t="shared" si="32"/>
        <v>18</v>
      </c>
      <c r="G227" s="119" t="s">
        <v>79</v>
      </c>
      <c r="H227" s="123">
        <v>20</v>
      </c>
      <c r="I227" s="106">
        <v>30127912</v>
      </c>
      <c r="J227" s="100" t="s">
        <v>534</v>
      </c>
      <c r="K227" s="123">
        <v>2269.52</v>
      </c>
      <c r="L227" s="106" t="s">
        <v>300</v>
      </c>
      <c r="M227" s="106" t="s">
        <v>228</v>
      </c>
      <c r="N227" s="100" t="s">
        <v>9</v>
      </c>
      <c r="O227" s="108" t="s">
        <v>73</v>
      </c>
    </row>
    <row r="228" spans="1:15" ht="127.5">
      <c r="A228" s="9">
        <f t="shared" si="30"/>
        <v>12</v>
      </c>
      <c r="B228" s="114" t="s">
        <v>143</v>
      </c>
      <c r="C228" s="124" t="s">
        <v>147</v>
      </c>
      <c r="D228" s="100" t="s">
        <v>535</v>
      </c>
      <c r="E228" s="125" t="s">
        <v>23</v>
      </c>
      <c r="F228" s="108">
        <f t="shared" si="32"/>
        <v>18</v>
      </c>
      <c r="G228" s="119" t="s">
        <v>79</v>
      </c>
      <c r="H228" s="123">
        <v>150</v>
      </c>
      <c r="I228" s="106" t="s">
        <v>70</v>
      </c>
      <c r="J228" s="100" t="s">
        <v>62</v>
      </c>
      <c r="K228" s="123">
        <v>3783.21</v>
      </c>
      <c r="L228" s="106" t="s">
        <v>300</v>
      </c>
      <c r="M228" s="106" t="s">
        <v>228</v>
      </c>
      <c r="N228" s="100" t="s">
        <v>9</v>
      </c>
      <c r="O228" s="108" t="s">
        <v>73</v>
      </c>
    </row>
    <row r="229" spans="1:15" ht="127.5">
      <c r="A229" s="9">
        <f t="shared" si="30"/>
        <v>13</v>
      </c>
      <c r="B229" s="114" t="s">
        <v>143</v>
      </c>
      <c r="C229" s="124" t="s">
        <v>147</v>
      </c>
      <c r="D229" s="101" t="s">
        <v>536</v>
      </c>
      <c r="E229" s="125" t="s">
        <v>23</v>
      </c>
      <c r="F229" s="108">
        <f t="shared" si="32"/>
        <v>18</v>
      </c>
      <c r="G229" s="119" t="s">
        <v>79</v>
      </c>
      <c r="H229" s="123">
        <v>225</v>
      </c>
      <c r="I229" s="106" t="s">
        <v>70</v>
      </c>
      <c r="J229" s="100" t="s">
        <v>62</v>
      </c>
      <c r="K229" s="123">
        <v>3102.28</v>
      </c>
      <c r="L229" s="106" t="s">
        <v>300</v>
      </c>
      <c r="M229" s="106" t="s">
        <v>228</v>
      </c>
      <c r="N229" s="100" t="s">
        <v>9</v>
      </c>
      <c r="O229" s="108" t="s">
        <v>73</v>
      </c>
    </row>
    <row r="230" spans="1:15" ht="127.5">
      <c r="A230" s="9">
        <f t="shared" si="30"/>
        <v>14</v>
      </c>
      <c r="B230" s="114" t="s">
        <v>143</v>
      </c>
      <c r="C230" s="124" t="s">
        <v>147</v>
      </c>
      <c r="D230" s="100" t="s">
        <v>537</v>
      </c>
      <c r="E230" s="125" t="s">
        <v>23</v>
      </c>
      <c r="F230" s="108">
        <f>IF(G230="тн",168,IF(G230="шт",796,IF(G230="кг",166,IF(G230="м2",55,IF(G230="м3",113,IF(G230="п.м.",18,IF(G230="секц",840,IF(G230="компл",839,0))))))))</f>
        <v>18</v>
      </c>
      <c r="G230" s="119" t="s">
        <v>79</v>
      </c>
      <c r="H230" s="123">
        <v>130</v>
      </c>
      <c r="I230" s="106" t="s">
        <v>70</v>
      </c>
      <c r="J230" s="100" t="s">
        <v>62</v>
      </c>
      <c r="K230" s="123">
        <v>2599.09</v>
      </c>
      <c r="L230" s="106" t="s">
        <v>300</v>
      </c>
      <c r="M230" s="106" t="s">
        <v>228</v>
      </c>
      <c r="N230" s="100" t="s">
        <v>9</v>
      </c>
      <c r="O230" s="108" t="s">
        <v>73</v>
      </c>
    </row>
    <row r="231" spans="1:15" ht="89.25">
      <c r="A231" s="9">
        <f t="shared" si="30"/>
        <v>15</v>
      </c>
      <c r="B231" s="114" t="s">
        <v>143</v>
      </c>
      <c r="C231" s="124" t="s">
        <v>147</v>
      </c>
      <c r="D231" s="100" t="s">
        <v>538</v>
      </c>
      <c r="E231" s="125" t="s">
        <v>23</v>
      </c>
      <c r="F231" s="108">
        <f t="shared" si="32"/>
        <v>18</v>
      </c>
      <c r="G231" s="119" t="s">
        <v>79</v>
      </c>
      <c r="H231" s="123">
        <v>160</v>
      </c>
      <c r="I231" s="106" t="s">
        <v>449</v>
      </c>
      <c r="J231" s="100" t="s">
        <v>47</v>
      </c>
      <c r="K231" s="123">
        <v>2931.87</v>
      </c>
      <c r="L231" s="106" t="s">
        <v>300</v>
      </c>
      <c r="M231" s="106" t="s">
        <v>228</v>
      </c>
      <c r="N231" s="100" t="s">
        <v>9</v>
      </c>
      <c r="O231" s="108" t="s">
        <v>73</v>
      </c>
    </row>
    <row r="232" spans="1:15" ht="76.5">
      <c r="A232" s="9">
        <f t="shared" si="30"/>
        <v>16</v>
      </c>
      <c r="B232" s="114" t="s">
        <v>143</v>
      </c>
      <c r="C232" s="124" t="s">
        <v>147</v>
      </c>
      <c r="D232" s="100" t="s">
        <v>539</v>
      </c>
      <c r="E232" s="125" t="s">
        <v>23</v>
      </c>
      <c r="F232" s="108">
        <f t="shared" si="32"/>
        <v>18</v>
      </c>
      <c r="G232" s="119" t="s">
        <v>79</v>
      </c>
      <c r="H232" s="123">
        <v>50</v>
      </c>
      <c r="I232" s="106" t="s">
        <v>27</v>
      </c>
      <c r="J232" s="100" t="s">
        <v>50</v>
      </c>
      <c r="K232" s="123">
        <v>607.05999999999995</v>
      </c>
      <c r="L232" s="106" t="s">
        <v>300</v>
      </c>
      <c r="M232" s="106" t="s">
        <v>228</v>
      </c>
      <c r="N232" s="100" t="s">
        <v>9</v>
      </c>
      <c r="O232" s="108" t="s">
        <v>73</v>
      </c>
    </row>
    <row r="233" spans="1:15" ht="89.25">
      <c r="A233" s="9">
        <f t="shared" si="30"/>
        <v>17</v>
      </c>
      <c r="B233" s="114" t="s">
        <v>143</v>
      </c>
      <c r="C233" s="124" t="s">
        <v>147</v>
      </c>
      <c r="D233" s="100" t="s">
        <v>540</v>
      </c>
      <c r="E233" s="125" t="s">
        <v>23</v>
      </c>
      <c r="F233" s="108">
        <f t="shared" si="32"/>
        <v>18</v>
      </c>
      <c r="G233" s="119" t="s">
        <v>79</v>
      </c>
      <c r="H233" s="123">
        <v>80</v>
      </c>
      <c r="I233" s="106" t="s">
        <v>444</v>
      </c>
      <c r="J233" s="100" t="s">
        <v>309</v>
      </c>
      <c r="K233" s="123">
        <v>684.8</v>
      </c>
      <c r="L233" s="106" t="s">
        <v>300</v>
      </c>
      <c r="M233" s="106" t="s">
        <v>228</v>
      </c>
      <c r="N233" s="100" t="s">
        <v>9</v>
      </c>
      <c r="O233" s="108" t="s">
        <v>73</v>
      </c>
    </row>
    <row r="234" spans="1:15" ht="127.5">
      <c r="A234" s="9">
        <f t="shared" si="30"/>
        <v>18</v>
      </c>
      <c r="B234" s="114" t="s">
        <v>143</v>
      </c>
      <c r="C234" s="124" t="s">
        <v>147</v>
      </c>
      <c r="D234" s="100" t="s">
        <v>541</v>
      </c>
      <c r="E234" s="125" t="s">
        <v>23</v>
      </c>
      <c r="F234" s="108">
        <f t="shared" si="32"/>
        <v>18</v>
      </c>
      <c r="G234" s="119" t="s">
        <v>79</v>
      </c>
      <c r="H234" s="123">
        <v>150</v>
      </c>
      <c r="I234" s="106" t="s">
        <v>26</v>
      </c>
      <c r="J234" s="100" t="s">
        <v>49</v>
      </c>
      <c r="K234" s="123">
        <v>1730.7</v>
      </c>
      <c r="L234" s="106" t="s">
        <v>300</v>
      </c>
      <c r="M234" s="106" t="s">
        <v>228</v>
      </c>
      <c r="N234" s="100" t="s">
        <v>9</v>
      </c>
      <c r="O234" s="108" t="s">
        <v>73</v>
      </c>
    </row>
    <row r="235" spans="1:15" ht="127.5">
      <c r="A235" s="9">
        <f t="shared" si="30"/>
        <v>19</v>
      </c>
      <c r="B235" s="114" t="s">
        <v>143</v>
      </c>
      <c r="C235" s="124" t="s">
        <v>147</v>
      </c>
      <c r="D235" s="100" t="s">
        <v>542</v>
      </c>
      <c r="E235" s="125" t="s">
        <v>23</v>
      </c>
      <c r="F235" s="108">
        <f t="shared" si="32"/>
        <v>18</v>
      </c>
      <c r="G235" s="119" t="s">
        <v>79</v>
      </c>
      <c r="H235" s="123">
        <v>55</v>
      </c>
      <c r="I235" s="106" t="s">
        <v>26</v>
      </c>
      <c r="J235" s="100" t="s">
        <v>49</v>
      </c>
      <c r="K235" s="123">
        <v>818.1</v>
      </c>
      <c r="L235" s="106" t="s">
        <v>300</v>
      </c>
      <c r="M235" s="106" t="s">
        <v>228</v>
      </c>
      <c r="N235" s="100" t="s">
        <v>9</v>
      </c>
      <c r="O235" s="108" t="s">
        <v>73</v>
      </c>
    </row>
    <row r="236" spans="1:15" ht="127.5">
      <c r="A236" s="9">
        <f t="shared" si="30"/>
        <v>20</v>
      </c>
      <c r="B236" s="114" t="s">
        <v>143</v>
      </c>
      <c r="C236" s="114" t="s">
        <v>147</v>
      </c>
      <c r="D236" s="100" t="s">
        <v>543</v>
      </c>
      <c r="E236" s="100" t="s">
        <v>23</v>
      </c>
      <c r="F236" s="108">
        <f t="shared" si="32"/>
        <v>18</v>
      </c>
      <c r="G236" s="119" t="s">
        <v>79</v>
      </c>
      <c r="H236" s="123">
        <v>80</v>
      </c>
      <c r="I236" s="106" t="s">
        <v>26</v>
      </c>
      <c r="J236" s="100" t="s">
        <v>49</v>
      </c>
      <c r="K236" s="123">
        <v>1079.3399999999999</v>
      </c>
      <c r="L236" s="106" t="s">
        <v>300</v>
      </c>
      <c r="M236" s="106" t="s">
        <v>228</v>
      </c>
      <c r="N236" s="100" t="s">
        <v>9</v>
      </c>
      <c r="O236" s="108" t="s">
        <v>73</v>
      </c>
    </row>
    <row r="237" spans="1:15" ht="51">
      <c r="A237" s="9">
        <f t="shared" si="30"/>
        <v>21</v>
      </c>
      <c r="B237" s="114" t="s">
        <v>145</v>
      </c>
      <c r="C237" s="124" t="s">
        <v>147</v>
      </c>
      <c r="D237" s="119" t="s">
        <v>354</v>
      </c>
      <c r="E237" s="100" t="s">
        <v>23</v>
      </c>
      <c r="F237" s="108">
        <f t="shared" si="31"/>
        <v>796</v>
      </c>
      <c r="G237" s="119" t="s">
        <v>10</v>
      </c>
      <c r="H237" s="123">
        <v>7</v>
      </c>
      <c r="I237" s="106" t="s">
        <v>28</v>
      </c>
      <c r="J237" s="100" t="s">
        <v>46</v>
      </c>
      <c r="K237" s="173">
        <v>1216.4000000000001</v>
      </c>
      <c r="L237" s="106" t="s">
        <v>300</v>
      </c>
      <c r="M237" s="106" t="s">
        <v>207</v>
      </c>
      <c r="N237" s="100" t="s">
        <v>9</v>
      </c>
      <c r="O237" s="108" t="s">
        <v>73</v>
      </c>
    </row>
    <row r="238" spans="1:15" s="4" customFormat="1" ht="81.75" customHeight="1">
      <c r="A238" s="9">
        <f t="shared" si="30"/>
        <v>22</v>
      </c>
      <c r="B238" s="114">
        <v>36</v>
      </c>
      <c r="C238" s="114" t="s">
        <v>422</v>
      </c>
      <c r="D238" s="119" t="s">
        <v>559</v>
      </c>
      <c r="E238" s="100" t="s">
        <v>23</v>
      </c>
      <c r="F238" s="127">
        <f t="shared" si="31"/>
        <v>18</v>
      </c>
      <c r="G238" s="119" t="s">
        <v>79</v>
      </c>
      <c r="H238" s="123">
        <v>160</v>
      </c>
      <c r="I238" s="106" t="s">
        <v>449</v>
      </c>
      <c r="J238" s="100" t="s">
        <v>47</v>
      </c>
      <c r="K238" s="105">
        <v>1132.45</v>
      </c>
      <c r="L238" s="141" t="s">
        <v>300</v>
      </c>
      <c r="M238" s="141" t="s">
        <v>313</v>
      </c>
      <c r="N238" s="100" t="s">
        <v>9</v>
      </c>
      <c r="O238" s="108" t="s">
        <v>73</v>
      </c>
    </row>
    <row r="239" spans="1:15" s="4" customFormat="1" ht="81.75" customHeight="1">
      <c r="A239" s="9">
        <f t="shared" si="30"/>
        <v>23</v>
      </c>
      <c r="B239" s="114" t="s">
        <v>143</v>
      </c>
      <c r="C239" s="124" t="s">
        <v>147</v>
      </c>
      <c r="D239" s="119" t="s">
        <v>560</v>
      </c>
      <c r="E239" s="100" t="s">
        <v>23</v>
      </c>
      <c r="F239" s="108">
        <f>IF(G239="тн",168,IF(G239="шт",796,IF(G239="кг",166,IF(G239="м2",55,IF(G239="м3",113,IF(G239="п.м.",18,IF(G239="секц",840,IF(G239="компл",839,0))))))))</f>
        <v>796</v>
      </c>
      <c r="G239" s="119" t="s">
        <v>10</v>
      </c>
      <c r="H239" s="123">
        <v>15</v>
      </c>
      <c r="I239" s="106" t="s">
        <v>321</v>
      </c>
      <c r="J239" s="100" t="s">
        <v>51</v>
      </c>
      <c r="K239" s="105">
        <v>1750.73</v>
      </c>
      <c r="L239" s="106" t="s">
        <v>300</v>
      </c>
      <c r="M239" s="106" t="s">
        <v>313</v>
      </c>
      <c r="N239" s="100" t="s">
        <v>9</v>
      </c>
      <c r="O239" s="108" t="s">
        <v>73</v>
      </c>
    </row>
    <row r="240" spans="1:15" ht="89.25">
      <c r="A240" s="9">
        <f t="shared" si="30"/>
        <v>24</v>
      </c>
      <c r="B240" s="112" t="s">
        <v>305</v>
      </c>
      <c r="C240" s="114" t="s">
        <v>306</v>
      </c>
      <c r="D240" s="113" t="s">
        <v>416</v>
      </c>
      <c r="E240" s="100" t="s">
        <v>23</v>
      </c>
      <c r="F240" s="102">
        <f t="shared" si="31"/>
        <v>796</v>
      </c>
      <c r="G240" s="178" t="s">
        <v>10</v>
      </c>
      <c r="H240" s="105" t="s">
        <v>1</v>
      </c>
      <c r="I240" s="106" t="s">
        <v>299</v>
      </c>
      <c r="J240" s="100" t="s">
        <v>298</v>
      </c>
      <c r="K240" s="123">
        <v>875</v>
      </c>
      <c r="L240" s="106" t="s">
        <v>300</v>
      </c>
      <c r="M240" s="106" t="s">
        <v>218</v>
      </c>
      <c r="N240" s="100" t="s">
        <v>148</v>
      </c>
      <c r="O240" s="108" t="s">
        <v>85</v>
      </c>
    </row>
    <row r="241" spans="1:16" s="4" customFormat="1" ht="63.75">
      <c r="A241" s="9">
        <f t="shared" si="30"/>
        <v>25</v>
      </c>
      <c r="B241" s="112" t="s">
        <v>307</v>
      </c>
      <c r="C241" s="114" t="s">
        <v>308</v>
      </c>
      <c r="D241" s="111" t="s">
        <v>417</v>
      </c>
      <c r="E241" s="100" t="s">
        <v>23</v>
      </c>
      <c r="F241" s="102">
        <f t="shared" si="31"/>
        <v>796</v>
      </c>
      <c r="G241" s="100" t="s">
        <v>10</v>
      </c>
      <c r="H241" s="105" t="s">
        <v>1</v>
      </c>
      <c r="I241" s="106" t="s">
        <v>58</v>
      </c>
      <c r="J241" s="100" t="s">
        <v>22</v>
      </c>
      <c r="K241" s="123">
        <v>357</v>
      </c>
      <c r="L241" s="106" t="s">
        <v>300</v>
      </c>
      <c r="M241" s="106" t="s">
        <v>218</v>
      </c>
      <c r="N241" s="100" t="s">
        <v>148</v>
      </c>
      <c r="O241" s="108" t="s">
        <v>85</v>
      </c>
    </row>
    <row r="242" spans="1:16" s="4" customFormat="1" ht="63.75">
      <c r="A242" s="9">
        <f t="shared" si="30"/>
        <v>26</v>
      </c>
      <c r="B242" s="112" t="s">
        <v>574</v>
      </c>
      <c r="C242" s="124" t="s">
        <v>575</v>
      </c>
      <c r="D242" s="111" t="s">
        <v>576</v>
      </c>
      <c r="E242" s="100" t="s">
        <v>23</v>
      </c>
      <c r="F242" s="145">
        <f t="shared" si="31"/>
        <v>796</v>
      </c>
      <c r="G242" s="100" t="s">
        <v>10</v>
      </c>
      <c r="H242" s="105" t="s">
        <v>1</v>
      </c>
      <c r="I242" s="106" t="s">
        <v>58</v>
      </c>
      <c r="J242" s="100" t="s">
        <v>22</v>
      </c>
      <c r="K242" s="123">
        <v>127</v>
      </c>
      <c r="L242" s="106" t="s">
        <v>300</v>
      </c>
      <c r="M242" s="106" t="s">
        <v>218</v>
      </c>
      <c r="N242" s="100" t="s">
        <v>148</v>
      </c>
      <c r="O242" s="108" t="s">
        <v>85</v>
      </c>
    </row>
    <row r="243" spans="1:16" s="4" customFormat="1" ht="127.5">
      <c r="A243" s="9">
        <f t="shared" si="30"/>
        <v>27</v>
      </c>
      <c r="B243" s="112" t="s">
        <v>577</v>
      </c>
      <c r="C243" s="124" t="s">
        <v>578</v>
      </c>
      <c r="D243" s="111" t="s">
        <v>579</v>
      </c>
      <c r="E243" s="100" t="s">
        <v>23</v>
      </c>
      <c r="F243" s="145">
        <f t="shared" si="31"/>
        <v>796</v>
      </c>
      <c r="G243" s="100" t="s">
        <v>10</v>
      </c>
      <c r="H243" s="105" t="s">
        <v>1</v>
      </c>
      <c r="I243" s="106" t="s">
        <v>58</v>
      </c>
      <c r="J243" s="100" t="s">
        <v>22</v>
      </c>
      <c r="K243" s="123">
        <v>236</v>
      </c>
      <c r="L243" s="106" t="s">
        <v>300</v>
      </c>
      <c r="M243" s="106" t="s">
        <v>218</v>
      </c>
      <c r="N243" s="100" t="s">
        <v>148</v>
      </c>
      <c r="O243" s="108" t="s">
        <v>85</v>
      </c>
    </row>
    <row r="244" spans="1:16" s="4" customFormat="1" ht="102">
      <c r="A244" s="9">
        <f t="shared" si="30"/>
        <v>28</v>
      </c>
      <c r="B244" s="114" t="s">
        <v>420</v>
      </c>
      <c r="C244" s="114" t="s">
        <v>421</v>
      </c>
      <c r="D244" s="111" t="s">
        <v>548</v>
      </c>
      <c r="E244" s="100" t="s">
        <v>23</v>
      </c>
      <c r="F244" s="102">
        <f t="shared" si="31"/>
        <v>796</v>
      </c>
      <c r="G244" s="100" t="s">
        <v>10</v>
      </c>
      <c r="H244" s="105" t="s">
        <v>1</v>
      </c>
      <c r="I244" s="106" t="s">
        <v>418</v>
      </c>
      <c r="J244" s="100" t="s">
        <v>22</v>
      </c>
      <c r="K244" s="105">
        <v>650</v>
      </c>
      <c r="L244" s="106" t="s">
        <v>300</v>
      </c>
      <c r="M244" s="106" t="s">
        <v>218</v>
      </c>
      <c r="N244" s="100" t="s">
        <v>148</v>
      </c>
      <c r="O244" s="127" t="s">
        <v>85</v>
      </c>
    </row>
    <row r="245" spans="1:16" ht="76.5">
      <c r="A245" s="9">
        <f t="shared" si="30"/>
        <v>29</v>
      </c>
      <c r="B245" s="114" t="s">
        <v>414</v>
      </c>
      <c r="C245" s="124" t="s">
        <v>415</v>
      </c>
      <c r="D245" s="100" t="s">
        <v>413</v>
      </c>
      <c r="E245" s="100" t="s">
        <v>23</v>
      </c>
      <c r="F245" s="108">
        <f t="shared" si="31"/>
        <v>796</v>
      </c>
      <c r="G245" s="119" t="s">
        <v>10</v>
      </c>
      <c r="H245" s="173">
        <v>9</v>
      </c>
      <c r="I245" s="106" t="s">
        <v>28</v>
      </c>
      <c r="J245" s="100" t="s">
        <v>46</v>
      </c>
      <c r="K245" s="105">
        <v>64945</v>
      </c>
      <c r="L245" s="106" t="s">
        <v>300</v>
      </c>
      <c r="M245" s="106" t="s">
        <v>207</v>
      </c>
      <c r="N245" s="100" t="s">
        <v>9</v>
      </c>
      <c r="O245" s="108" t="s">
        <v>73</v>
      </c>
    </row>
    <row r="246" spans="1:16" s="4" customFormat="1" ht="63.75">
      <c r="A246" s="9">
        <f t="shared" si="30"/>
        <v>30</v>
      </c>
      <c r="B246" s="114" t="s">
        <v>241</v>
      </c>
      <c r="C246" s="114" t="s">
        <v>485</v>
      </c>
      <c r="D246" s="119" t="s">
        <v>347</v>
      </c>
      <c r="E246" s="100" t="s">
        <v>23</v>
      </c>
      <c r="F246" s="115">
        <f t="shared" si="31"/>
        <v>796</v>
      </c>
      <c r="G246" s="122" t="s">
        <v>10</v>
      </c>
      <c r="H246" s="123">
        <v>2</v>
      </c>
      <c r="I246" s="106" t="s">
        <v>27</v>
      </c>
      <c r="J246" s="100" t="s">
        <v>50</v>
      </c>
      <c r="K246" s="123">
        <v>4101.59</v>
      </c>
      <c r="L246" s="106" t="s">
        <v>270</v>
      </c>
      <c r="M246" s="106" t="s">
        <v>228</v>
      </c>
      <c r="N246" s="100" t="s">
        <v>9</v>
      </c>
      <c r="O246" s="108" t="s">
        <v>73</v>
      </c>
    </row>
    <row r="247" spans="1:16" s="4" customFormat="1" ht="63.75">
      <c r="A247" s="9">
        <f t="shared" si="30"/>
        <v>31</v>
      </c>
      <c r="B247" s="114" t="s">
        <v>241</v>
      </c>
      <c r="C247" s="114" t="s">
        <v>485</v>
      </c>
      <c r="D247" s="119" t="s">
        <v>486</v>
      </c>
      <c r="E247" s="100" t="s">
        <v>23</v>
      </c>
      <c r="F247" s="108">
        <f t="shared" si="31"/>
        <v>796</v>
      </c>
      <c r="G247" s="119" t="s">
        <v>10</v>
      </c>
      <c r="H247" s="123">
        <v>1</v>
      </c>
      <c r="I247" s="106" t="s">
        <v>70</v>
      </c>
      <c r="J247" s="100" t="s">
        <v>62</v>
      </c>
      <c r="K247" s="105">
        <v>1731.13</v>
      </c>
      <c r="L247" s="106" t="s">
        <v>270</v>
      </c>
      <c r="M247" s="106" t="s">
        <v>228</v>
      </c>
      <c r="N247" s="100" t="s">
        <v>9</v>
      </c>
      <c r="O247" s="108" t="s">
        <v>73</v>
      </c>
    </row>
    <row r="248" spans="1:16" s="4" customFormat="1" ht="63.75">
      <c r="A248" s="9">
        <f t="shared" si="30"/>
        <v>32</v>
      </c>
      <c r="B248" s="114">
        <v>43</v>
      </c>
      <c r="C248" s="114" t="s">
        <v>240</v>
      </c>
      <c r="D248" s="122" t="s">
        <v>222</v>
      </c>
      <c r="E248" s="100" t="s">
        <v>23</v>
      </c>
      <c r="F248" s="115">
        <f t="shared" si="31"/>
        <v>796</v>
      </c>
      <c r="G248" s="122" t="s">
        <v>10</v>
      </c>
      <c r="H248" s="105">
        <v>1</v>
      </c>
      <c r="I248" s="104" t="s">
        <v>27</v>
      </c>
      <c r="J248" s="100" t="s">
        <v>50</v>
      </c>
      <c r="K248" s="173">
        <v>4131.2299999999996</v>
      </c>
      <c r="L248" s="106" t="s">
        <v>300</v>
      </c>
      <c r="M248" s="106" t="s">
        <v>228</v>
      </c>
      <c r="N248" s="100" t="s">
        <v>9</v>
      </c>
      <c r="O248" s="108" t="s">
        <v>73</v>
      </c>
    </row>
    <row r="249" spans="1:16" s="4" customFormat="1" ht="63.75">
      <c r="A249" s="9">
        <f t="shared" si="30"/>
        <v>33</v>
      </c>
      <c r="B249" s="114" t="s">
        <v>241</v>
      </c>
      <c r="C249" s="114" t="s">
        <v>485</v>
      </c>
      <c r="D249" s="119" t="s">
        <v>346</v>
      </c>
      <c r="E249" s="100" t="s">
        <v>411</v>
      </c>
      <c r="F249" s="115">
        <f t="shared" si="31"/>
        <v>796</v>
      </c>
      <c r="G249" s="122" t="s">
        <v>10</v>
      </c>
      <c r="H249" s="123">
        <v>2</v>
      </c>
      <c r="I249" s="104" t="s">
        <v>26</v>
      </c>
      <c r="J249" s="100" t="s">
        <v>49</v>
      </c>
      <c r="K249" s="123">
        <v>4403.7299999999996</v>
      </c>
      <c r="L249" s="106" t="s">
        <v>270</v>
      </c>
      <c r="M249" s="106" t="s">
        <v>228</v>
      </c>
      <c r="N249" s="100" t="s">
        <v>9</v>
      </c>
      <c r="O249" s="108" t="s">
        <v>73</v>
      </c>
    </row>
    <row r="250" spans="1:16" s="4" customFormat="1" ht="76.5">
      <c r="A250" s="9">
        <f t="shared" si="30"/>
        <v>34</v>
      </c>
      <c r="B250" s="114" t="s">
        <v>241</v>
      </c>
      <c r="C250" s="114" t="s">
        <v>242</v>
      </c>
      <c r="D250" s="119" t="s">
        <v>345</v>
      </c>
      <c r="E250" s="100" t="s">
        <v>23</v>
      </c>
      <c r="F250" s="108">
        <f t="shared" si="31"/>
        <v>796</v>
      </c>
      <c r="G250" s="119" t="s">
        <v>10</v>
      </c>
      <c r="H250" s="123">
        <v>1</v>
      </c>
      <c r="I250" s="106" t="s">
        <v>3</v>
      </c>
      <c r="J250" s="100" t="s">
        <v>48</v>
      </c>
      <c r="K250" s="123">
        <v>1778.75</v>
      </c>
      <c r="L250" s="106" t="s">
        <v>270</v>
      </c>
      <c r="M250" s="106" t="s">
        <v>228</v>
      </c>
      <c r="N250" s="100" t="s">
        <v>9</v>
      </c>
      <c r="O250" s="108" t="s">
        <v>73</v>
      </c>
    </row>
    <row r="251" spans="1:16" ht="63.75">
      <c r="A251" s="9">
        <f t="shared" si="30"/>
        <v>35</v>
      </c>
      <c r="B251" s="114" t="s">
        <v>238</v>
      </c>
      <c r="C251" s="114" t="s">
        <v>239</v>
      </c>
      <c r="D251" s="119" t="s">
        <v>442</v>
      </c>
      <c r="E251" s="100" t="s">
        <v>23</v>
      </c>
      <c r="F251" s="108">
        <f t="shared" si="31"/>
        <v>18</v>
      </c>
      <c r="G251" s="119" t="s">
        <v>79</v>
      </c>
      <c r="H251" s="123">
        <v>1200</v>
      </c>
      <c r="I251" s="106" t="s">
        <v>24</v>
      </c>
      <c r="J251" s="100" t="s">
        <v>52</v>
      </c>
      <c r="K251" s="105">
        <v>14126.92</v>
      </c>
      <c r="L251" s="106" t="s">
        <v>300</v>
      </c>
      <c r="M251" s="106" t="s">
        <v>228</v>
      </c>
      <c r="N251" s="100" t="s">
        <v>9</v>
      </c>
      <c r="O251" s="108" t="s">
        <v>73</v>
      </c>
    </row>
    <row r="252" spans="1:16" ht="75.75" customHeight="1">
      <c r="A252" s="9">
        <f t="shared" si="30"/>
        <v>36</v>
      </c>
      <c r="B252" s="130" t="s">
        <v>243</v>
      </c>
      <c r="C252" s="159" t="s">
        <v>244</v>
      </c>
      <c r="D252" s="101" t="s">
        <v>259</v>
      </c>
      <c r="E252" s="101" t="s">
        <v>23</v>
      </c>
      <c r="F252" s="115">
        <f t="shared" si="31"/>
        <v>796</v>
      </c>
      <c r="G252" s="115" t="s">
        <v>10</v>
      </c>
      <c r="H252" s="137">
        <v>23</v>
      </c>
      <c r="I252" s="141" t="s">
        <v>28</v>
      </c>
      <c r="J252" s="157" t="s">
        <v>261</v>
      </c>
      <c r="K252" s="137">
        <v>34883.68</v>
      </c>
      <c r="L252" s="106" t="s">
        <v>300</v>
      </c>
      <c r="M252" s="106" t="s">
        <v>207</v>
      </c>
      <c r="N252" s="100" t="s">
        <v>9</v>
      </c>
      <c r="O252" s="115" t="s">
        <v>73</v>
      </c>
    </row>
    <row r="253" spans="1:16" ht="76.5">
      <c r="A253" s="9">
        <f t="shared" si="30"/>
        <v>37</v>
      </c>
      <c r="B253" s="130" t="s">
        <v>525</v>
      </c>
      <c r="C253" s="114" t="s">
        <v>526</v>
      </c>
      <c r="D253" s="100" t="s">
        <v>527</v>
      </c>
      <c r="E253" s="100" t="s">
        <v>23</v>
      </c>
      <c r="F253" s="115">
        <f t="shared" si="31"/>
        <v>796</v>
      </c>
      <c r="G253" s="108" t="s">
        <v>10</v>
      </c>
      <c r="H253" s="105">
        <v>1</v>
      </c>
      <c r="I253" s="108">
        <v>30127922</v>
      </c>
      <c r="J253" s="100" t="s">
        <v>62</v>
      </c>
      <c r="K253" s="105">
        <v>4940</v>
      </c>
      <c r="L253" s="106" t="s">
        <v>300</v>
      </c>
      <c r="M253" s="106" t="s">
        <v>228</v>
      </c>
      <c r="N253" s="100" t="s">
        <v>9</v>
      </c>
      <c r="O253" s="108" t="s">
        <v>73</v>
      </c>
      <c r="P253" s="151"/>
    </row>
    <row r="254" spans="1:16" ht="89.25">
      <c r="A254" s="9">
        <f t="shared" si="30"/>
        <v>38</v>
      </c>
      <c r="B254" s="114" t="s">
        <v>136</v>
      </c>
      <c r="C254" s="124" t="s">
        <v>136</v>
      </c>
      <c r="D254" s="100" t="s">
        <v>528</v>
      </c>
      <c r="E254" s="161" t="s">
        <v>23</v>
      </c>
      <c r="F254" s="119">
        <f t="shared" si="31"/>
        <v>796</v>
      </c>
      <c r="G254" s="105" t="s">
        <v>10</v>
      </c>
      <c r="H254" s="105" t="s">
        <v>1</v>
      </c>
      <c r="I254" s="106" t="s">
        <v>58</v>
      </c>
      <c r="J254" s="136" t="s">
        <v>22</v>
      </c>
      <c r="K254" s="137">
        <v>4130.62</v>
      </c>
      <c r="L254" s="106" t="s">
        <v>300</v>
      </c>
      <c r="M254" s="106" t="s">
        <v>216</v>
      </c>
      <c r="N254" s="100" t="s">
        <v>148</v>
      </c>
      <c r="O254" s="111" t="s">
        <v>85</v>
      </c>
      <c r="P254" s="151"/>
    </row>
    <row r="255" spans="1:16" ht="89.25">
      <c r="A255" s="9">
        <f t="shared" si="30"/>
        <v>39</v>
      </c>
      <c r="B255" s="114" t="s">
        <v>136</v>
      </c>
      <c r="C255" s="124" t="s">
        <v>136</v>
      </c>
      <c r="D255" s="100" t="s">
        <v>529</v>
      </c>
      <c r="E255" s="161" t="s">
        <v>23</v>
      </c>
      <c r="F255" s="119">
        <f t="shared" si="31"/>
        <v>796</v>
      </c>
      <c r="G255" s="105" t="s">
        <v>10</v>
      </c>
      <c r="H255" s="105" t="s">
        <v>1</v>
      </c>
      <c r="I255" s="106" t="s">
        <v>58</v>
      </c>
      <c r="J255" s="136" t="s">
        <v>22</v>
      </c>
      <c r="K255" s="105">
        <v>734.4</v>
      </c>
      <c r="L255" s="106" t="s">
        <v>300</v>
      </c>
      <c r="M255" s="106" t="s">
        <v>216</v>
      </c>
      <c r="N255" s="100" t="s">
        <v>148</v>
      </c>
      <c r="O255" s="111" t="s">
        <v>85</v>
      </c>
      <c r="P255" s="151"/>
    </row>
    <row r="256" spans="1:16" ht="89.25">
      <c r="A256" s="9">
        <f t="shared" si="30"/>
        <v>40</v>
      </c>
      <c r="B256" s="114" t="s">
        <v>136</v>
      </c>
      <c r="C256" s="124" t="s">
        <v>136</v>
      </c>
      <c r="D256" s="100" t="s">
        <v>557</v>
      </c>
      <c r="E256" s="161" t="s">
        <v>23</v>
      </c>
      <c r="F256" s="119">
        <f t="shared" si="31"/>
        <v>796</v>
      </c>
      <c r="G256" s="105" t="s">
        <v>10</v>
      </c>
      <c r="H256" s="105" t="s">
        <v>1</v>
      </c>
      <c r="I256" s="106" t="s">
        <v>58</v>
      </c>
      <c r="J256" s="136" t="s">
        <v>22</v>
      </c>
      <c r="K256" s="105">
        <v>4272.2</v>
      </c>
      <c r="L256" s="106" t="s">
        <v>300</v>
      </c>
      <c r="M256" s="106" t="s">
        <v>216</v>
      </c>
      <c r="N256" s="100" t="s">
        <v>148</v>
      </c>
      <c r="O256" s="111" t="s">
        <v>85</v>
      </c>
      <c r="P256" s="151"/>
    </row>
    <row r="257" spans="1:15" ht="76.5">
      <c r="A257" s="9">
        <f t="shared" si="30"/>
        <v>41</v>
      </c>
      <c r="B257" s="114" t="s">
        <v>151</v>
      </c>
      <c r="C257" s="159" t="s">
        <v>152</v>
      </c>
      <c r="D257" s="100" t="s">
        <v>258</v>
      </c>
      <c r="E257" s="100" t="s">
        <v>23</v>
      </c>
      <c r="F257" s="115">
        <f t="shared" si="31"/>
        <v>796</v>
      </c>
      <c r="G257" s="174" t="s">
        <v>10</v>
      </c>
      <c r="H257" s="175">
        <v>24</v>
      </c>
      <c r="I257" s="141" t="s">
        <v>28</v>
      </c>
      <c r="J257" s="157" t="s">
        <v>261</v>
      </c>
      <c r="K257" s="175">
        <v>34370.629999999997</v>
      </c>
      <c r="L257" s="141" t="s">
        <v>300</v>
      </c>
      <c r="M257" s="141" t="s">
        <v>207</v>
      </c>
      <c r="N257" s="157" t="s">
        <v>9</v>
      </c>
      <c r="O257" s="108" t="s">
        <v>73</v>
      </c>
    </row>
    <row r="258" spans="1:15" ht="76.5">
      <c r="A258" s="9">
        <f t="shared" si="30"/>
        <v>42</v>
      </c>
      <c r="B258" s="114" t="s">
        <v>151</v>
      </c>
      <c r="C258" s="114" t="s">
        <v>152</v>
      </c>
      <c r="D258" s="101" t="s">
        <v>561</v>
      </c>
      <c r="E258" s="101" t="s">
        <v>23</v>
      </c>
      <c r="F258" s="115">
        <f t="shared" si="31"/>
        <v>796</v>
      </c>
      <c r="G258" s="115" t="s">
        <v>10</v>
      </c>
      <c r="H258" s="137">
        <v>5</v>
      </c>
      <c r="I258" s="104" t="s">
        <v>28</v>
      </c>
      <c r="J258" s="101" t="s">
        <v>50</v>
      </c>
      <c r="K258" s="137">
        <v>16584.47</v>
      </c>
      <c r="L258" s="106" t="s">
        <v>300</v>
      </c>
      <c r="M258" s="106" t="s">
        <v>228</v>
      </c>
      <c r="N258" s="100" t="s">
        <v>9</v>
      </c>
      <c r="O258" s="108" t="s">
        <v>73</v>
      </c>
    </row>
    <row r="259" spans="1:15" ht="63.75">
      <c r="A259" s="9">
        <f t="shared" si="30"/>
        <v>43</v>
      </c>
      <c r="B259" s="114" t="s">
        <v>241</v>
      </c>
      <c r="C259" s="124" t="s">
        <v>242</v>
      </c>
      <c r="D259" s="119" t="s">
        <v>349</v>
      </c>
      <c r="E259" s="125" t="s">
        <v>23</v>
      </c>
      <c r="F259" s="108">
        <f t="shared" si="31"/>
        <v>796</v>
      </c>
      <c r="G259" s="119" t="s">
        <v>10</v>
      </c>
      <c r="H259" s="123">
        <v>2</v>
      </c>
      <c r="I259" s="106" t="s">
        <v>321</v>
      </c>
      <c r="J259" s="100" t="s">
        <v>320</v>
      </c>
      <c r="K259" s="105">
        <v>1119.55</v>
      </c>
      <c r="L259" s="106" t="s">
        <v>270</v>
      </c>
      <c r="M259" s="106" t="s">
        <v>228</v>
      </c>
      <c r="N259" s="100" t="s">
        <v>9</v>
      </c>
      <c r="O259" s="108" t="s">
        <v>73</v>
      </c>
    </row>
    <row r="260" spans="1:15" s="4" customFormat="1" ht="63.75">
      <c r="A260" s="9">
        <f t="shared" si="30"/>
        <v>44</v>
      </c>
      <c r="B260" s="130" t="s">
        <v>246</v>
      </c>
      <c r="C260" s="130" t="s">
        <v>245</v>
      </c>
      <c r="D260" s="100" t="s">
        <v>260</v>
      </c>
      <c r="E260" s="100" t="s">
        <v>23</v>
      </c>
      <c r="F260" s="115">
        <f t="shared" si="31"/>
        <v>796</v>
      </c>
      <c r="G260" s="115" t="s">
        <v>10</v>
      </c>
      <c r="H260" s="105">
        <v>3</v>
      </c>
      <c r="I260" s="104" t="s">
        <v>28</v>
      </c>
      <c r="J260" s="100" t="s">
        <v>261</v>
      </c>
      <c r="K260" s="105">
        <v>3176.51</v>
      </c>
      <c r="L260" s="106" t="s">
        <v>300</v>
      </c>
      <c r="M260" s="106" t="s">
        <v>207</v>
      </c>
      <c r="N260" s="100" t="s">
        <v>9</v>
      </c>
      <c r="O260" s="108" t="s">
        <v>73</v>
      </c>
    </row>
    <row r="261" spans="1:15" s="4" customFormat="1" ht="63.75">
      <c r="A261" s="9">
        <f t="shared" si="30"/>
        <v>45</v>
      </c>
      <c r="B261" s="114">
        <v>43</v>
      </c>
      <c r="C261" s="124">
        <v>43</v>
      </c>
      <c r="D261" s="100" t="s">
        <v>605</v>
      </c>
      <c r="E261" s="100" t="s">
        <v>23</v>
      </c>
      <c r="F261" s="127">
        <f t="shared" si="31"/>
        <v>796</v>
      </c>
      <c r="G261" s="119" t="s">
        <v>10</v>
      </c>
      <c r="H261" s="105">
        <v>1</v>
      </c>
      <c r="I261" s="106" t="s">
        <v>321</v>
      </c>
      <c r="J261" s="100" t="s">
        <v>320</v>
      </c>
      <c r="K261" s="105">
        <v>1284</v>
      </c>
      <c r="L261" s="106" t="s">
        <v>262</v>
      </c>
      <c r="M261" s="106" t="s">
        <v>228</v>
      </c>
      <c r="N261" s="100" t="s">
        <v>9</v>
      </c>
      <c r="O261" s="108" t="s">
        <v>73</v>
      </c>
    </row>
    <row r="262" spans="1:15" ht="38.25">
      <c r="A262" s="9">
        <f t="shared" si="30"/>
        <v>46</v>
      </c>
      <c r="B262" s="112" t="s">
        <v>187</v>
      </c>
      <c r="C262" s="138" t="s">
        <v>187</v>
      </c>
      <c r="D262" s="100" t="s">
        <v>220</v>
      </c>
      <c r="E262" s="163" t="s">
        <v>23</v>
      </c>
      <c r="F262" s="119">
        <v>796</v>
      </c>
      <c r="G262" s="105" t="s">
        <v>10</v>
      </c>
      <c r="H262" s="119" t="s">
        <v>1</v>
      </c>
      <c r="I262" s="106" t="s">
        <v>58</v>
      </c>
      <c r="J262" s="136" t="s">
        <v>22</v>
      </c>
      <c r="K262" s="137">
        <v>550</v>
      </c>
      <c r="L262" s="106" t="s">
        <v>262</v>
      </c>
      <c r="M262" s="106" t="s">
        <v>207</v>
      </c>
      <c r="N262" s="100" t="s">
        <v>148</v>
      </c>
      <c r="O262" s="111" t="s">
        <v>85</v>
      </c>
    </row>
    <row r="263" spans="1:15" ht="51">
      <c r="A263" s="9">
        <f t="shared" si="30"/>
        <v>47</v>
      </c>
      <c r="B263" s="114" t="s">
        <v>136</v>
      </c>
      <c r="C263" s="114" t="s">
        <v>136</v>
      </c>
      <c r="D263" s="100" t="s">
        <v>100</v>
      </c>
      <c r="E263" s="163" t="s">
        <v>23</v>
      </c>
      <c r="F263" s="119">
        <f t="shared" ref="F263:F265" si="33">IF(G263="тн",168,IF(G263="шт",796,IF(G263="кг",166,IF(G263="м2",55,IF(G263="м3",113,IF(G263="п.м.",18,IF(G263="секц",840,IF(G263="компл",839,0))))))))</f>
        <v>796</v>
      </c>
      <c r="G263" s="105" t="s">
        <v>10</v>
      </c>
      <c r="H263" s="105" t="s">
        <v>1</v>
      </c>
      <c r="I263" s="106" t="s">
        <v>58</v>
      </c>
      <c r="J263" s="100" t="s">
        <v>22</v>
      </c>
      <c r="K263" s="137">
        <v>3300</v>
      </c>
      <c r="L263" s="106" t="s">
        <v>262</v>
      </c>
      <c r="M263" s="106" t="s">
        <v>216</v>
      </c>
      <c r="N263" s="100" t="s">
        <v>148</v>
      </c>
      <c r="O263" s="111" t="s">
        <v>85</v>
      </c>
    </row>
    <row r="264" spans="1:15" ht="102">
      <c r="A264" s="9">
        <f t="shared" si="30"/>
        <v>48</v>
      </c>
      <c r="B264" s="114" t="s">
        <v>136</v>
      </c>
      <c r="C264" s="124" t="s">
        <v>136</v>
      </c>
      <c r="D264" s="100" t="s">
        <v>599</v>
      </c>
      <c r="E264" s="161" t="s">
        <v>23</v>
      </c>
      <c r="F264" s="119">
        <f t="shared" si="33"/>
        <v>796</v>
      </c>
      <c r="G264" s="105" t="s">
        <v>10</v>
      </c>
      <c r="H264" s="105" t="s">
        <v>1</v>
      </c>
      <c r="I264" s="106" t="s">
        <v>58</v>
      </c>
      <c r="J264" s="136" t="s">
        <v>22</v>
      </c>
      <c r="K264" s="137">
        <v>3432.2</v>
      </c>
      <c r="L264" s="106" t="s">
        <v>262</v>
      </c>
      <c r="M264" s="106" t="s">
        <v>216</v>
      </c>
      <c r="N264" s="100" t="s">
        <v>148</v>
      </c>
      <c r="O264" s="111" t="s">
        <v>85</v>
      </c>
    </row>
    <row r="265" spans="1:15" ht="89.25">
      <c r="A265" s="9">
        <f t="shared" si="30"/>
        <v>49</v>
      </c>
      <c r="B265" s="114" t="s">
        <v>136</v>
      </c>
      <c r="C265" s="124" t="s">
        <v>136</v>
      </c>
      <c r="D265" s="100" t="s">
        <v>609</v>
      </c>
      <c r="E265" s="161" t="s">
        <v>23</v>
      </c>
      <c r="F265" s="119">
        <f t="shared" si="33"/>
        <v>796</v>
      </c>
      <c r="G265" s="105" t="s">
        <v>10</v>
      </c>
      <c r="H265" s="105" t="s">
        <v>1</v>
      </c>
      <c r="I265" s="106" t="s">
        <v>58</v>
      </c>
      <c r="J265" s="136" t="s">
        <v>22</v>
      </c>
      <c r="K265" s="137">
        <v>840</v>
      </c>
      <c r="L265" s="106" t="s">
        <v>262</v>
      </c>
      <c r="M265" s="106" t="s">
        <v>216</v>
      </c>
      <c r="N265" s="100" t="s">
        <v>148</v>
      </c>
      <c r="O265" s="111" t="s">
        <v>85</v>
      </c>
    </row>
    <row r="266" spans="1:15" ht="80.25" customHeight="1">
      <c r="A266" s="9">
        <f t="shared" si="30"/>
        <v>50</v>
      </c>
      <c r="B266" s="114">
        <v>36</v>
      </c>
      <c r="C266" s="114" t="s">
        <v>422</v>
      </c>
      <c r="D266" s="119" t="s">
        <v>443</v>
      </c>
      <c r="E266" s="100" t="s">
        <v>23</v>
      </c>
      <c r="F266" s="108">
        <f>IF(G266="тн",168,IF(G266="шт",796,IF(G266="кг",166,IF(G266="м2",55,IF(G266="м3",113,IF(G266="п.м.",18,IF(G266="секц",840,IF(G266="компл",839,0))))))))</f>
        <v>18</v>
      </c>
      <c r="G266" s="119" t="s">
        <v>79</v>
      </c>
      <c r="H266" s="119">
        <v>400</v>
      </c>
      <c r="I266" s="106" t="s">
        <v>24</v>
      </c>
      <c r="J266" s="119" t="s">
        <v>52</v>
      </c>
      <c r="K266" s="123">
        <v>2350</v>
      </c>
      <c r="L266" s="106" t="s">
        <v>262</v>
      </c>
      <c r="M266" s="106" t="s">
        <v>228</v>
      </c>
      <c r="N266" s="100" t="s">
        <v>9</v>
      </c>
      <c r="O266" s="168" t="s">
        <v>73</v>
      </c>
    </row>
    <row r="267" spans="1:15" ht="38.25">
      <c r="A267" s="9">
        <f t="shared" si="30"/>
        <v>51</v>
      </c>
      <c r="B267" s="114" t="s">
        <v>137</v>
      </c>
      <c r="C267" s="114" t="s">
        <v>138</v>
      </c>
      <c r="D267" s="163" t="s">
        <v>219</v>
      </c>
      <c r="E267" s="163" t="s">
        <v>341</v>
      </c>
      <c r="F267" s="122">
        <v>112</v>
      </c>
      <c r="G267" s="160" t="s">
        <v>81</v>
      </c>
      <c r="H267" s="105">
        <v>5600</v>
      </c>
      <c r="I267" s="106" t="s">
        <v>299</v>
      </c>
      <c r="J267" s="136" t="s">
        <v>298</v>
      </c>
      <c r="K267" s="105">
        <v>560</v>
      </c>
      <c r="L267" s="104" t="s">
        <v>262</v>
      </c>
      <c r="M267" s="106" t="s">
        <v>216</v>
      </c>
      <c r="N267" s="100" t="s">
        <v>148</v>
      </c>
      <c r="O267" s="111" t="s">
        <v>85</v>
      </c>
    </row>
    <row r="268" spans="1:15" ht="63.75">
      <c r="A268" s="9">
        <f t="shared" si="30"/>
        <v>52</v>
      </c>
      <c r="B268" s="188" t="s">
        <v>232</v>
      </c>
      <c r="C268" s="188" t="s">
        <v>233</v>
      </c>
      <c r="D268" s="163" t="s">
        <v>419</v>
      </c>
      <c r="E268" s="163" t="s">
        <v>23</v>
      </c>
      <c r="F268" s="119">
        <v>796</v>
      </c>
      <c r="G268" s="119" t="s">
        <v>10</v>
      </c>
      <c r="H268" s="105">
        <v>2</v>
      </c>
      <c r="I268" s="106" t="s">
        <v>28</v>
      </c>
      <c r="J268" s="136" t="s">
        <v>46</v>
      </c>
      <c r="K268" s="105">
        <v>20179</v>
      </c>
      <c r="L268" s="106" t="s">
        <v>262</v>
      </c>
      <c r="M268" s="106" t="s">
        <v>322</v>
      </c>
      <c r="N268" s="100" t="s">
        <v>9</v>
      </c>
      <c r="O268" s="111" t="s">
        <v>73</v>
      </c>
    </row>
    <row r="269" spans="1:15" ht="89.25">
      <c r="A269" s="9">
        <f t="shared" si="30"/>
        <v>53</v>
      </c>
      <c r="B269" s="114">
        <v>43</v>
      </c>
      <c r="C269" s="114">
        <v>43</v>
      </c>
      <c r="D269" s="101" t="s">
        <v>606</v>
      </c>
      <c r="E269" s="101" t="s">
        <v>23</v>
      </c>
      <c r="F269" s="115">
        <f t="shared" ref="F269" si="34">IF(G269="тн",168,IF(G269="шт",796,IF(G269="кг",166,IF(G269="м2",55,IF(G269="м3",113,IF(G269="п.м.",18,IF(G269="секц",840,IF(G269="компл",839,0))))))))</f>
        <v>796</v>
      </c>
      <c r="G269" s="115" t="s">
        <v>10</v>
      </c>
      <c r="H269" s="137">
        <v>2</v>
      </c>
      <c r="I269" s="104" t="s">
        <v>28</v>
      </c>
      <c r="J269" s="101" t="s">
        <v>261</v>
      </c>
      <c r="K269" s="105">
        <v>4700.5</v>
      </c>
      <c r="L269" s="106" t="s">
        <v>262</v>
      </c>
      <c r="M269" s="106" t="s">
        <v>313</v>
      </c>
      <c r="N269" s="100" t="s">
        <v>9</v>
      </c>
      <c r="O269" s="108" t="s">
        <v>73</v>
      </c>
    </row>
    <row r="270" spans="1:15" ht="38.25">
      <c r="A270" s="9">
        <f t="shared" si="30"/>
        <v>54</v>
      </c>
      <c r="B270" s="114" t="s">
        <v>140</v>
      </c>
      <c r="C270" s="124" t="s">
        <v>139</v>
      </c>
      <c r="D270" s="163" t="s">
        <v>101</v>
      </c>
      <c r="E270" s="163" t="s">
        <v>80</v>
      </c>
      <c r="F270" s="119">
        <f>IF(G270="тн",168,IF(G270="шт",796,IF(G270="кг",166,IF(G270="м2",55,IF(G270="м3",113,IF(G270="п.м.",18,IF(G270="секц",840,IF(G270="компл",839,0))))))))</f>
        <v>168</v>
      </c>
      <c r="G270" s="105" t="s">
        <v>0</v>
      </c>
      <c r="H270" s="105">
        <v>4.3499999999999996</v>
      </c>
      <c r="I270" s="106" t="s">
        <v>58</v>
      </c>
      <c r="J270" s="136" t="s">
        <v>22</v>
      </c>
      <c r="K270" s="105">
        <v>290</v>
      </c>
      <c r="L270" s="106" t="s">
        <v>300</v>
      </c>
      <c r="M270" s="106" t="s">
        <v>216</v>
      </c>
      <c r="N270" s="100" t="s">
        <v>148</v>
      </c>
      <c r="O270" s="111" t="s">
        <v>85</v>
      </c>
    </row>
    <row r="271" spans="1:15" ht="15.75">
      <c r="A271" s="193" t="s">
        <v>466</v>
      </c>
      <c r="B271" s="194"/>
      <c r="C271" s="194"/>
      <c r="D271" s="194"/>
      <c r="E271" s="194"/>
      <c r="F271" s="194"/>
      <c r="G271" s="194"/>
      <c r="H271" s="194"/>
      <c r="I271" s="194"/>
      <c r="J271" s="194"/>
      <c r="K271" s="194"/>
      <c r="L271" s="194"/>
      <c r="M271" s="194"/>
      <c r="N271" s="194"/>
      <c r="O271" s="195"/>
    </row>
    <row r="272" spans="1:15" s="4" customFormat="1" ht="38.25">
      <c r="A272" s="9">
        <f>A270+1</f>
        <v>55</v>
      </c>
      <c r="B272" s="114">
        <v>43</v>
      </c>
      <c r="C272" s="114">
        <v>43</v>
      </c>
      <c r="D272" s="100" t="s">
        <v>459</v>
      </c>
      <c r="E272" s="100" t="s">
        <v>23</v>
      </c>
      <c r="F272" s="108">
        <f t="shared" ref="F272:F276" si="35">IF(G272="тн",168,IF(G272="шт",796,IF(G272="кг",166,IF(G272="м2",55,IF(G272="м3",113,IF(G272="п.м.",18,IF(G272="секц",840,IF(G272="компл",839,0))))))))</f>
        <v>796</v>
      </c>
      <c r="G272" s="115" t="s">
        <v>10</v>
      </c>
      <c r="H272" s="137">
        <v>1</v>
      </c>
      <c r="I272" s="108" t="s">
        <v>58</v>
      </c>
      <c r="J272" s="100" t="s">
        <v>450</v>
      </c>
      <c r="K272" s="105">
        <v>2157</v>
      </c>
      <c r="L272" s="106" t="s">
        <v>303</v>
      </c>
      <c r="M272" s="106" t="s">
        <v>228</v>
      </c>
      <c r="N272" s="101" t="s">
        <v>9</v>
      </c>
      <c r="O272" s="108" t="s">
        <v>73</v>
      </c>
    </row>
    <row r="273" spans="1:15" ht="63.75">
      <c r="A273" s="9">
        <f>A272+1</f>
        <v>56</v>
      </c>
      <c r="B273" s="99">
        <v>43</v>
      </c>
      <c r="C273" s="99" t="s">
        <v>617</v>
      </c>
      <c r="D273" s="150" t="s">
        <v>344</v>
      </c>
      <c r="E273" s="96" t="s">
        <v>23</v>
      </c>
      <c r="F273" s="191">
        <f t="shared" si="35"/>
        <v>796</v>
      </c>
      <c r="G273" s="150" t="s">
        <v>10</v>
      </c>
      <c r="H273" s="149">
        <v>1</v>
      </c>
      <c r="I273" s="98" t="s">
        <v>27</v>
      </c>
      <c r="J273" s="96" t="s">
        <v>50</v>
      </c>
      <c r="K273" s="192">
        <v>3536</v>
      </c>
      <c r="L273" s="98" t="s">
        <v>303</v>
      </c>
      <c r="M273" s="98" t="s">
        <v>313</v>
      </c>
      <c r="N273" s="96" t="s">
        <v>9</v>
      </c>
      <c r="O273" s="191" t="s">
        <v>73</v>
      </c>
    </row>
    <row r="274" spans="1:15" ht="63" customHeight="1">
      <c r="A274" s="9">
        <f>A273+1</f>
        <v>57</v>
      </c>
      <c r="B274" s="114" t="s">
        <v>143</v>
      </c>
      <c r="C274" s="124" t="s">
        <v>147</v>
      </c>
      <c r="D274" s="100" t="s">
        <v>625</v>
      </c>
      <c r="E274" s="125" t="s">
        <v>23</v>
      </c>
      <c r="F274" s="108">
        <f t="shared" si="35"/>
        <v>796</v>
      </c>
      <c r="G274" s="119" t="s">
        <v>10</v>
      </c>
      <c r="H274" s="123">
        <v>1</v>
      </c>
      <c r="I274" s="106">
        <v>30127912</v>
      </c>
      <c r="J274" s="100" t="s">
        <v>534</v>
      </c>
      <c r="K274" s="123">
        <v>883</v>
      </c>
      <c r="L274" s="106" t="s">
        <v>303</v>
      </c>
      <c r="M274" s="106" t="s">
        <v>228</v>
      </c>
      <c r="N274" s="100" t="s">
        <v>9</v>
      </c>
      <c r="O274" s="108" t="s">
        <v>73</v>
      </c>
    </row>
    <row r="275" spans="1:15" ht="63" customHeight="1">
      <c r="A275" s="9">
        <f>A274+1</f>
        <v>58</v>
      </c>
      <c r="B275" s="114" t="s">
        <v>143</v>
      </c>
      <c r="C275" s="124" t="s">
        <v>147</v>
      </c>
      <c r="D275" s="236" t="s">
        <v>626</v>
      </c>
      <c r="E275" s="100" t="s">
        <v>23</v>
      </c>
      <c r="F275" s="127">
        <f t="shared" si="35"/>
        <v>796</v>
      </c>
      <c r="G275" s="119" t="s">
        <v>10</v>
      </c>
      <c r="H275" s="123">
        <v>1</v>
      </c>
      <c r="I275" s="106" t="s">
        <v>27</v>
      </c>
      <c r="J275" s="100" t="s">
        <v>50</v>
      </c>
      <c r="K275" s="173">
        <v>2119</v>
      </c>
      <c r="L275" s="106" t="s">
        <v>303</v>
      </c>
      <c r="M275" s="106" t="s">
        <v>313</v>
      </c>
      <c r="N275" s="100" t="s">
        <v>9</v>
      </c>
      <c r="O275" s="108" t="s">
        <v>73</v>
      </c>
    </row>
    <row r="276" spans="1:15" ht="63.75">
      <c r="A276" s="9">
        <f t="shared" ref="A276:A281" si="36">A275+1</f>
        <v>59</v>
      </c>
      <c r="B276" s="188" t="s">
        <v>232</v>
      </c>
      <c r="C276" s="188" t="s">
        <v>233</v>
      </c>
      <c r="D276" s="163" t="s">
        <v>150</v>
      </c>
      <c r="E276" s="163" t="s">
        <v>23</v>
      </c>
      <c r="F276" s="119">
        <f t="shared" si="35"/>
        <v>796</v>
      </c>
      <c r="G276" s="119" t="s">
        <v>10</v>
      </c>
      <c r="H276" s="105">
        <v>4</v>
      </c>
      <c r="I276" s="106" t="s">
        <v>28</v>
      </c>
      <c r="J276" s="136" t="s">
        <v>46</v>
      </c>
      <c r="K276" s="105">
        <v>3271</v>
      </c>
      <c r="L276" s="106" t="s">
        <v>303</v>
      </c>
      <c r="M276" s="106" t="s">
        <v>322</v>
      </c>
      <c r="N276" s="100" t="s">
        <v>9</v>
      </c>
      <c r="O276" s="111" t="s">
        <v>73</v>
      </c>
    </row>
    <row r="277" spans="1:15" s="4" customFormat="1" ht="63.75">
      <c r="A277" s="9">
        <f t="shared" si="36"/>
        <v>60</v>
      </c>
      <c r="B277" s="114">
        <v>43</v>
      </c>
      <c r="C277" s="124">
        <v>43</v>
      </c>
      <c r="D277" s="100" t="s">
        <v>627</v>
      </c>
      <c r="E277" s="100" t="s">
        <v>23</v>
      </c>
      <c r="F277" s="127">
        <f t="shared" ref="F277:F279" si="37">IF(G277="тн",168,IF(G277="шт",796,IF(G277="кг",166,IF(G277="м2",55,IF(G277="м3",113,IF(G277="п.м.",18,IF(G277="секц",840,IF(G277="компл",839,0))))))))</f>
        <v>796</v>
      </c>
      <c r="G277" s="119" t="s">
        <v>10</v>
      </c>
      <c r="H277" s="105">
        <v>1</v>
      </c>
      <c r="I277" s="106" t="s">
        <v>321</v>
      </c>
      <c r="J277" s="100" t="s">
        <v>320</v>
      </c>
      <c r="K277" s="137">
        <v>1284</v>
      </c>
      <c r="L277" s="106" t="s">
        <v>303</v>
      </c>
      <c r="M277" s="106" t="s">
        <v>228</v>
      </c>
      <c r="N277" s="100" t="s">
        <v>9</v>
      </c>
      <c r="O277" s="108" t="s">
        <v>73</v>
      </c>
    </row>
    <row r="278" spans="1:15" s="4" customFormat="1" ht="89.25">
      <c r="A278" s="9">
        <f t="shared" si="36"/>
        <v>61</v>
      </c>
      <c r="B278" s="114">
        <v>43</v>
      </c>
      <c r="C278" s="114">
        <v>43</v>
      </c>
      <c r="D278" s="101" t="s">
        <v>628</v>
      </c>
      <c r="E278" s="101" t="s">
        <v>23</v>
      </c>
      <c r="F278" s="115">
        <f t="shared" si="37"/>
        <v>796</v>
      </c>
      <c r="G278" s="115" t="s">
        <v>10</v>
      </c>
      <c r="H278" s="137">
        <v>2</v>
      </c>
      <c r="I278" s="104" t="s">
        <v>28</v>
      </c>
      <c r="J278" s="101" t="s">
        <v>261</v>
      </c>
      <c r="K278" s="137">
        <v>7269</v>
      </c>
      <c r="L278" s="106" t="s">
        <v>303</v>
      </c>
      <c r="M278" s="106" t="s">
        <v>313</v>
      </c>
      <c r="N278" s="100" t="s">
        <v>9</v>
      </c>
      <c r="O278" s="108" t="s">
        <v>73</v>
      </c>
    </row>
    <row r="279" spans="1:15" s="4" customFormat="1" ht="102">
      <c r="A279" s="9">
        <f t="shared" si="36"/>
        <v>62</v>
      </c>
      <c r="B279" s="83" t="s">
        <v>232</v>
      </c>
      <c r="C279" s="83" t="s">
        <v>233</v>
      </c>
      <c r="D279" s="18" t="s">
        <v>637</v>
      </c>
      <c r="E279" s="18" t="s">
        <v>23</v>
      </c>
      <c r="F279" s="13">
        <f t="shared" si="37"/>
        <v>796</v>
      </c>
      <c r="G279" s="13" t="s">
        <v>10</v>
      </c>
      <c r="H279" s="50">
        <v>1</v>
      </c>
      <c r="I279" s="81" t="s">
        <v>70</v>
      </c>
      <c r="J279" s="14" t="s">
        <v>62</v>
      </c>
      <c r="K279" s="50">
        <v>3486.65</v>
      </c>
      <c r="L279" s="81" t="s">
        <v>216</v>
      </c>
      <c r="M279" s="81" t="s">
        <v>228</v>
      </c>
      <c r="N279" s="80" t="s">
        <v>9</v>
      </c>
      <c r="O279" s="12" t="s">
        <v>73</v>
      </c>
    </row>
    <row r="280" spans="1:15" ht="102">
      <c r="A280" s="9">
        <f t="shared" si="36"/>
        <v>63</v>
      </c>
      <c r="B280" s="69" t="s">
        <v>143</v>
      </c>
      <c r="C280" s="69" t="s">
        <v>410</v>
      </c>
      <c r="D280" s="13" t="s">
        <v>348</v>
      </c>
      <c r="E280" s="48" t="s">
        <v>23</v>
      </c>
      <c r="F280" s="2">
        <f>IF(G280="тн",168,IF(G280="шт",796,IF(G280="кг",166,IF(G280="м2",55,IF(G280="м3",113,IF(G280="п.м.",18,IF(G280="секц",840,IF(G280="компл",839,0))))))))</f>
        <v>796</v>
      </c>
      <c r="G280" s="13" t="s">
        <v>10</v>
      </c>
      <c r="H280" s="11">
        <v>1</v>
      </c>
      <c r="I280" s="81" t="s">
        <v>444</v>
      </c>
      <c r="J280" s="48" t="s">
        <v>309</v>
      </c>
      <c r="K280" s="11">
        <v>1601</v>
      </c>
      <c r="L280" s="81" t="s">
        <v>216</v>
      </c>
      <c r="M280" s="47" t="s">
        <v>228</v>
      </c>
      <c r="N280" s="48" t="s">
        <v>9</v>
      </c>
      <c r="O280" s="2" t="s">
        <v>73</v>
      </c>
    </row>
    <row r="281" spans="1:15" s="4" customFormat="1" ht="48">
      <c r="A281" s="9">
        <f t="shared" si="36"/>
        <v>64</v>
      </c>
      <c r="B281" s="69" t="s">
        <v>143</v>
      </c>
      <c r="C281" s="69" t="s">
        <v>147</v>
      </c>
      <c r="D281" s="45" t="s">
        <v>457</v>
      </c>
      <c r="E281" s="45" t="s">
        <v>23</v>
      </c>
      <c r="F281" s="49">
        <f>IF(G281="тн",168,IF(G281="шт",796,IF(G281="кг",166,IF(G281="м2",55,IF(G281="м3",113,IF(G281="п.м.",18,IF(G281="секц",840,IF(G281="компл",839,0))))))))</f>
        <v>796</v>
      </c>
      <c r="G281" s="49" t="s">
        <v>10</v>
      </c>
      <c r="H281" s="50">
        <v>1</v>
      </c>
      <c r="I281" s="49">
        <v>30401</v>
      </c>
      <c r="J281" s="45" t="s">
        <v>22</v>
      </c>
      <c r="K281" s="50">
        <v>4012</v>
      </c>
      <c r="L281" s="81" t="s">
        <v>218</v>
      </c>
      <c r="M281" s="81" t="s">
        <v>228</v>
      </c>
      <c r="N281" s="80" t="s">
        <v>9</v>
      </c>
      <c r="O281" s="2" t="s">
        <v>73</v>
      </c>
    </row>
    <row r="282" spans="1:15" ht="15.75">
      <c r="A282" s="193" t="s">
        <v>468</v>
      </c>
      <c r="B282" s="194"/>
      <c r="C282" s="194"/>
      <c r="D282" s="194"/>
      <c r="E282" s="194"/>
      <c r="F282" s="194"/>
      <c r="G282" s="194"/>
      <c r="H282" s="194"/>
      <c r="I282" s="194"/>
      <c r="J282" s="194"/>
      <c r="K282" s="194"/>
      <c r="L282" s="194"/>
      <c r="M282" s="194"/>
      <c r="N282" s="194"/>
      <c r="O282" s="195"/>
    </row>
    <row r="283" spans="1:15" ht="38.25">
      <c r="A283" s="8">
        <f>A281+1</f>
        <v>65</v>
      </c>
      <c r="B283" s="38" t="s">
        <v>187</v>
      </c>
      <c r="C283" s="38" t="s">
        <v>187</v>
      </c>
      <c r="D283" s="52" t="s">
        <v>186</v>
      </c>
      <c r="E283" s="18" t="s">
        <v>23</v>
      </c>
      <c r="F283" s="13">
        <v>796</v>
      </c>
      <c r="G283" s="3" t="s">
        <v>10</v>
      </c>
      <c r="H283" s="13" t="s">
        <v>1</v>
      </c>
      <c r="I283" s="81" t="s">
        <v>58</v>
      </c>
      <c r="J283" s="14" t="s">
        <v>22</v>
      </c>
      <c r="K283" s="3">
        <v>500</v>
      </c>
      <c r="L283" s="81" t="s">
        <v>207</v>
      </c>
      <c r="M283" s="81" t="s">
        <v>295</v>
      </c>
      <c r="N283" s="52" t="s">
        <v>148</v>
      </c>
      <c r="O283" s="12" t="s">
        <v>85</v>
      </c>
    </row>
    <row r="284" spans="1:15" ht="72.75" customHeight="1">
      <c r="A284" s="8">
        <f>A283+1</f>
        <v>66</v>
      </c>
      <c r="B284" s="69" t="s">
        <v>122</v>
      </c>
      <c r="C284" s="69" t="s">
        <v>616</v>
      </c>
      <c r="D284" s="80" t="s">
        <v>105</v>
      </c>
      <c r="E284" s="52" t="s">
        <v>6</v>
      </c>
      <c r="F284" s="6">
        <f>IF(G284="тн",168,IF(G284="шт",796,IF(G284="кг",166,IF(G284="м2",55,IF(G284="м3",113,IF(G284="п.м.",18,IF(G284="секц",840,IF(G284="компл",839,0))))))))</f>
        <v>168</v>
      </c>
      <c r="G284" s="52" t="s">
        <v>0</v>
      </c>
      <c r="H284" s="3" t="s">
        <v>7</v>
      </c>
      <c r="I284" s="81" t="s">
        <v>58</v>
      </c>
      <c r="J284" s="52" t="s">
        <v>22</v>
      </c>
      <c r="K284" s="3">
        <v>600</v>
      </c>
      <c r="L284" s="81" t="s">
        <v>207</v>
      </c>
      <c r="M284" s="81" t="s">
        <v>295</v>
      </c>
      <c r="N284" s="80" t="s">
        <v>9</v>
      </c>
      <c r="O284" s="2" t="s">
        <v>73</v>
      </c>
    </row>
    <row r="285" spans="1:15" ht="65.25" customHeight="1">
      <c r="A285" s="8">
        <f t="shared" ref="A285:A287" si="38">A284+1</f>
        <v>67</v>
      </c>
      <c r="B285" s="69" t="s">
        <v>123</v>
      </c>
      <c r="C285" s="69" t="s">
        <v>616</v>
      </c>
      <c r="D285" s="52" t="s">
        <v>106</v>
      </c>
      <c r="E285" s="52" t="s">
        <v>64</v>
      </c>
      <c r="F285" s="6">
        <v>356</v>
      </c>
      <c r="G285" s="80" t="s">
        <v>59</v>
      </c>
      <c r="H285" s="3" t="s">
        <v>7</v>
      </c>
      <c r="I285" s="81" t="s">
        <v>58</v>
      </c>
      <c r="J285" s="52" t="s">
        <v>22</v>
      </c>
      <c r="K285" s="3">
        <v>600</v>
      </c>
      <c r="L285" s="81" t="s">
        <v>207</v>
      </c>
      <c r="M285" s="51" t="s">
        <v>295</v>
      </c>
      <c r="N285" s="52" t="s">
        <v>9</v>
      </c>
      <c r="O285" s="2" t="s">
        <v>73</v>
      </c>
    </row>
    <row r="286" spans="1:15" ht="100.5" customHeight="1">
      <c r="A286" s="8">
        <f t="shared" si="38"/>
        <v>68</v>
      </c>
      <c r="B286" s="69" t="s">
        <v>122</v>
      </c>
      <c r="C286" s="69" t="s">
        <v>616</v>
      </c>
      <c r="D286" s="54" t="s">
        <v>103</v>
      </c>
      <c r="E286" s="80" t="s">
        <v>6</v>
      </c>
      <c r="F286" s="6">
        <f>IF(G286="тн",168,IF(G286="шт",796,IF(G286="кг",166,IF(G286="м2",55,IF(G286="м3",113,IF(G286="п.м.",18,IF(G286="секц",840,IF(G286="компл",839,0))))))))</f>
        <v>168</v>
      </c>
      <c r="G286" s="80" t="s">
        <v>0</v>
      </c>
      <c r="H286" s="3">
        <v>36</v>
      </c>
      <c r="I286" s="81" t="s">
        <v>4</v>
      </c>
      <c r="J286" s="52" t="s">
        <v>66</v>
      </c>
      <c r="K286" s="3">
        <v>390</v>
      </c>
      <c r="L286" s="81" t="s">
        <v>207</v>
      </c>
      <c r="M286" s="51" t="s">
        <v>295</v>
      </c>
      <c r="N286" s="52" t="s">
        <v>9</v>
      </c>
      <c r="O286" s="2" t="s">
        <v>73</v>
      </c>
    </row>
    <row r="287" spans="1:15" ht="89.25">
      <c r="A287" s="8">
        <f t="shared" si="38"/>
        <v>69</v>
      </c>
      <c r="B287" s="69" t="s">
        <v>122</v>
      </c>
      <c r="C287" s="69" t="s">
        <v>616</v>
      </c>
      <c r="D287" s="54" t="s">
        <v>104</v>
      </c>
      <c r="E287" s="80" t="s">
        <v>6</v>
      </c>
      <c r="F287" s="6">
        <f>IF(G287="тн",168,IF(G287="шт",796,IF(G287="кг",166,IF(G287="м2",55,IF(G287="м3",113,IF(G287="п.м.",18,IF(G287="секц",840,IF(G287="компл",839,0))))))))</f>
        <v>168</v>
      </c>
      <c r="G287" s="80" t="s">
        <v>0</v>
      </c>
      <c r="H287" s="3">
        <v>36</v>
      </c>
      <c r="I287" s="81" t="s">
        <v>4</v>
      </c>
      <c r="J287" s="52" t="s">
        <v>67</v>
      </c>
      <c r="K287" s="3">
        <v>390</v>
      </c>
      <c r="L287" s="81" t="s">
        <v>207</v>
      </c>
      <c r="M287" s="51" t="s">
        <v>295</v>
      </c>
      <c r="N287" s="52" t="s">
        <v>9</v>
      </c>
      <c r="O287" s="2" t="s">
        <v>73</v>
      </c>
    </row>
    <row r="289" spans="8:11" ht="25.5">
      <c r="H289" s="94" t="s">
        <v>470</v>
      </c>
      <c r="K289" s="95">
        <f>SUM(K217:K287)</f>
        <v>382964.97000000009</v>
      </c>
    </row>
  </sheetData>
  <autoFilter ref="A12:O206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sortState ref="A19:O185">
      <sortCondition ref="L17"/>
    </sortState>
  </autoFilter>
  <mergeCells count="59">
    <mergeCell ref="E7:O7"/>
    <mergeCell ref="A17:O17"/>
    <mergeCell ref="G14:G15"/>
    <mergeCell ref="B12:B15"/>
    <mergeCell ref="A12:A15"/>
    <mergeCell ref="D13:D15"/>
    <mergeCell ref="E13:E15"/>
    <mergeCell ref="C12:C15"/>
    <mergeCell ref="E9:O9"/>
    <mergeCell ref="A8:D8"/>
    <mergeCell ref="A10:D10"/>
    <mergeCell ref="A7:D7"/>
    <mergeCell ref="E8:O8"/>
    <mergeCell ref="A9:D9"/>
    <mergeCell ref="E10:O10"/>
    <mergeCell ref="K13:K15"/>
    <mergeCell ref="A1:O1"/>
    <mergeCell ref="A2:O2"/>
    <mergeCell ref="E6:O6"/>
    <mergeCell ref="A6:D6"/>
    <mergeCell ref="E4:O4"/>
    <mergeCell ref="E5:O5"/>
    <mergeCell ref="A5:D5"/>
    <mergeCell ref="A3:O3"/>
    <mergeCell ref="A4:D4"/>
    <mergeCell ref="A119:O119"/>
    <mergeCell ref="A175:O175"/>
    <mergeCell ref="A181:O181"/>
    <mergeCell ref="O12:O14"/>
    <mergeCell ref="H13:H15"/>
    <mergeCell ref="J14:J15"/>
    <mergeCell ref="L13:M13"/>
    <mergeCell ref="F13:G13"/>
    <mergeCell ref="I13:J13"/>
    <mergeCell ref="D12:M12"/>
    <mergeCell ref="F14:F15"/>
    <mergeCell ref="I14:I15"/>
    <mergeCell ref="N12:N15"/>
    <mergeCell ref="A211:A214"/>
    <mergeCell ref="B211:B214"/>
    <mergeCell ref="C211:C214"/>
    <mergeCell ref="D211:M211"/>
    <mergeCell ref="N211:N214"/>
    <mergeCell ref="A271:O271"/>
    <mergeCell ref="A216:O216"/>
    <mergeCell ref="C209:M209"/>
    <mergeCell ref="A282:O282"/>
    <mergeCell ref="O211:O213"/>
    <mergeCell ref="D212:D214"/>
    <mergeCell ref="E212:E214"/>
    <mergeCell ref="F212:G212"/>
    <mergeCell ref="H212:H214"/>
    <mergeCell ref="I212:J212"/>
    <mergeCell ref="K212:K214"/>
    <mergeCell ref="L212:M212"/>
    <mergeCell ref="F213:F214"/>
    <mergeCell ref="G213:G214"/>
    <mergeCell ref="I213:I214"/>
    <mergeCell ref="J213:J214"/>
  </mergeCells>
  <phoneticPr fontId="2" type="noConversion"/>
  <hyperlinks>
    <hyperlink ref="E7" r:id="rId1"/>
  </hyperlinks>
  <pageMargins left="0.23622047244094491" right="0.23622047244094491" top="0.74803149606299213" bottom="0.74803149606299213" header="0.31496062992125984" footer="0.31496062992125984"/>
  <pageSetup paperSize="9" scale="70" fitToHeight="0" orientation="landscape" r:id="rId2"/>
  <headerFooter alignWithMargins="0">
    <oddFooter>&amp;CСтраница &amp;P</oddFooter>
  </headerFooter>
  <ignoredErrors>
    <ignoredError sqref="L174:M174 L176 M177:M180 L182:M182 L185:L206 M187:M189 M191:M206 L283:M287 L18:M18 L67:L69 M67:M68 B21:B22 C22 B24:C24 B25 B69 L120:M120 L131 L50:M51 L266:M266 L245 L19:L31 M20:M31 L32:M42 L246:M251 L217:M217 L118:M118 M74 L83:M83 L75:M78 M270 L225 L244:M244 L237:L238 L257:M257 L252 K70:M70 L220:M224 L240:M241 L71:M73 L259:M260 L108:M109 L153:M168 L132:M132 L150:M151 L267:M267 L177:L180" twoDigitTextYear="1"/>
    <ignoredError sqref="I156:I164 I166:I168 I176:I180 I185:I187 I189:I193 I198:I199 I201:I202 I266:I267 I283:I287 C21 I30 I32:I33 I35 I50:I51 I42 I18:I27 I217 I83 I74:I78 I225 I237:I238 I257 I220:I222 I241 I262 I67:I71 I244:I252 I259:I260 I150:I151 I120 I182 I108:I109 I131:I1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ГКПЗ 2018</vt:lpstr>
      <vt:lpstr>'ГКПЗ 2018'!Заголовки_для_печати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Trade</dc:creator>
  <cp:lastModifiedBy>Оксана Мироненко</cp:lastModifiedBy>
  <cp:lastPrinted>2017-12-10T23:32:30Z</cp:lastPrinted>
  <dcterms:created xsi:type="dcterms:W3CDTF">2012-03-25T21:51:52Z</dcterms:created>
  <dcterms:modified xsi:type="dcterms:W3CDTF">2018-04-27T03:18:16Z</dcterms:modified>
</cp:coreProperties>
</file>