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180" windowHeight="11760"/>
  </bookViews>
  <sheets>
    <sheet name="ГКПЗ 2018" sheetId="1" r:id="rId1"/>
  </sheets>
  <definedNames>
    <definedName name="_xlnm._FilterDatabase" localSheetId="0" hidden="1">'ГКПЗ 2018'!$N$1:$N$19</definedName>
    <definedName name="_xlnm.Print_Titles" localSheetId="0">'ГКПЗ 2018'!$14:$18</definedName>
  </definedNames>
  <calcPr calcId="125725"/>
</workbook>
</file>

<file path=xl/calcChain.xml><?xml version="1.0" encoding="utf-8"?>
<calcChain xmlns="http://schemas.openxmlformats.org/spreadsheetml/2006/main">
  <c r="G167" i="1"/>
  <c r="G166"/>
  <c r="G165"/>
  <c r="G153"/>
  <c r="G152"/>
  <c r="G151"/>
  <c r="G150"/>
  <c r="G148"/>
  <c r="M222" l="1"/>
  <c r="G251"/>
  <c r="G250"/>
  <c r="G249"/>
  <c r="G118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57"/>
  <c r="G193"/>
  <c r="G116"/>
  <c r="G112"/>
  <c r="G110"/>
  <c r="G186" l="1"/>
  <c r="G100"/>
  <c r="G99"/>
  <c r="G98"/>
  <c r="G97"/>
  <c r="G187"/>
  <c r="G96"/>
  <c r="G106"/>
  <c r="G105"/>
  <c r="G104"/>
  <c r="M281"/>
  <c r="G107"/>
  <c r="G94"/>
  <c r="G91"/>
  <c r="G90"/>
  <c r="G89"/>
  <c r="G113"/>
  <c r="G72"/>
  <c r="G71"/>
  <c r="G58"/>
  <c r="G61" l="1"/>
  <c r="G62" l="1"/>
  <c r="G64"/>
  <c r="G41"/>
  <c r="G238"/>
  <c r="G56" l="1"/>
  <c r="G55"/>
  <c r="G67"/>
  <c r="G66"/>
  <c r="G28"/>
  <c r="G27"/>
  <c r="G26"/>
  <c r="G24"/>
  <c r="G23"/>
  <c r="G22"/>
  <c r="G54"/>
  <c r="G242"/>
  <c r="G239"/>
  <c r="G53"/>
  <c r="B228" l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1"/>
  <c r="B22" s="1"/>
  <c r="B243" l="1"/>
  <c r="B244" s="1"/>
  <c r="B245" s="1"/>
  <c r="B246" s="1"/>
  <c r="B247" s="1"/>
  <c r="B248" s="1"/>
  <c r="B249" s="1"/>
  <c r="B250" s="1"/>
  <c r="B251" s="1"/>
  <c r="B252" s="1"/>
  <c r="B253" s="1"/>
  <c r="B23"/>
  <c r="B24" s="1"/>
  <c r="B25" s="1"/>
  <c r="B26" s="1"/>
  <c r="B27" s="1"/>
  <c r="B28" s="1"/>
  <c r="B29" s="1"/>
  <c r="M223"/>
  <c r="B255" l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30"/>
  <c r="B31" s="1"/>
  <c r="B32" s="1"/>
  <c r="B33" s="1"/>
  <c r="B34" s="1"/>
  <c r="B35" s="1"/>
  <c r="B36" s="1"/>
  <c r="B37" s="1"/>
  <c r="B38" s="1"/>
  <c r="B39" s="1"/>
  <c r="B40" s="1"/>
  <c r="B41" l="1"/>
  <c r="B42" s="1"/>
  <c r="B43" s="1"/>
  <c r="B44" l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l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l="1"/>
  <c r="B80" s="1"/>
  <c r="B81" s="1"/>
  <c r="B82" s="1"/>
  <c r="B83" s="1"/>
  <c r="B84" s="1"/>
  <c r="B85" s="1"/>
  <c r="B86" s="1"/>
  <c r="B87" s="1"/>
  <c r="B88" s="1"/>
  <c r="B89" s="1"/>
  <c r="B90" s="1"/>
  <c r="B91" s="1"/>
  <c r="B92" l="1"/>
  <c r="B93" s="1"/>
  <c r="B94" s="1"/>
  <c r="B95" s="1"/>
  <c r="B96" l="1"/>
  <c r="B97" s="1"/>
  <c r="B98" s="1"/>
  <c r="B99" s="1"/>
  <c r="B100" s="1"/>
  <c r="B101" s="1"/>
  <c r="B102" l="1"/>
  <c r="B103" s="1"/>
  <c r="B104" s="1"/>
  <c r="B105" s="1"/>
  <c r="B106" s="1"/>
  <c r="B107" s="1"/>
  <c r="B108" l="1"/>
  <c r="B109" s="1"/>
  <c r="B110" s="1"/>
  <c r="B111" s="1"/>
  <c r="B112" s="1"/>
  <c r="B113" l="1"/>
  <c r="B114" s="1"/>
  <c r="B115" s="1"/>
  <c r="B116" s="1"/>
  <c r="B117" s="1"/>
  <c r="B118" s="1"/>
  <c r="B119" s="1"/>
  <c r="B120" l="1"/>
  <c r="B121" s="1"/>
  <c r="B122" l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l="1"/>
  <c r="B145" s="1"/>
  <c r="B146" s="1"/>
  <c r="B147" s="1"/>
  <c r="B148" s="1"/>
  <c r="B149" s="1"/>
  <c r="B150" s="1"/>
  <c r="B151" s="1"/>
  <c r="B152" s="1"/>
  <c r="B153" s="1"/>
  <c r="B154" s="1"/>
  <c r="B156" s="1"/>
  <c r="B157" l="1"/>
  <c r="B158" s="1"/>
  <c r="B159" s="1"/>
  <c r="B160" s="1"/>
  <c r="B161" s="1"/>
  <c r="B162" s="1"/>
  <c r="B163" s="1"/>
  <c r="B164" s="1"/>
  <c r="B165" l="1"/>
  <c r="B166" s="1"/>
  <c r="B167" l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2" s="1"/>
  <c r="B193" s="1"/>
  <c r="B194" s="1"/>
  <c r="B195" s="1"/>
  <c r="B196" s="1"/>
  <c r="B197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</calcChain>
</file>

<file path=xl/sharedStrings.xml><?xml version="1.0" encoding="utf-8"?>
<sst xmlns="http://schemas.openxmlformats.org/spreadsheetml/2006/main" count="2889" uniqueCount="657">
  <si>
    <t>место назначения</t>
  </si>
  <si>
    <t>тн</t>
  </si>
  <si>
    <t>в ассортименте</t>
  </si>
  <si>
    <t>30127900</t>
  </si>
  <si>
    <t>30127904</t>
  </si>
  <si>
    <t>30213800</t>
  </si>
  <si>
    <t xml:space="preserve">перевозка угля </t>
  </si>
  <si>
    <t>перевозка груза</t>
  </si>
  <si>
    <t>по факту</t>
  </si>
  <si>
    <t>перевозка груза морским транспортом</t>
  </si>
  <si>
    <t>шт</t>
  </si>
  <si>
    <t>Условия договора</t>
  </si>
  <si>
    <t xml:space="preserve">Сведения о количестве (объеме) 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</si>
  <si>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</si>
  <si>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</si>
  <si>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</si>
  <si>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</si>
  <si>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</si>
  <si>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Регион поставки товаров (выполнения работ, оказания услуг)</t>
  </si>
  <si>
    <t>Код по ОКАТО</t>
  </si>
  <si>
    <t>г. Петропавловск-Камчатский, ул. Озерная, д. 41</t>
  </si>
  <si>
    <t>8 (4152) 46-28-46, 8-961-960-99-55</t>
  </si>
  <si>
    <t>Населенные пункты Камчатского края</t>
  </si>
  <si>
    <t>г. Петропавловск-Камчатский</t>
  </si>
  <si>
    <t>В соответствии с Техническим Заданием</t>
  </si>
  <si>
    <t>30213807</t>
  </si>
  <si>
    <t>30127910</t>
  </si>
  <si>
    <t>30124919</t>
  </si>
  <si>
    <t>30</t>
  </si>
  <si>
    <t>В соответствии с Техническим заданием</t>
  </si>
  <si>
    <t xml:space="preserve">График осуществления процедур закупки </t>
  </si>
  <si>
    <t>Планируемая дата или период  размещения извещения о закупке</t>
  </si>
  <si>
    <t>(месяц, год)</t>
  </si>
  <si>
    <t>Срок исполнения  договора</t>
  </si>
  <si>
    <t>Способ закупки</t>
  </si>
  <si>
    <t>Закупка в электронной форме</t>
  </si>
  <si>
    <t>да/нет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</si>
  <si>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</si>
  <si>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</si>
  <si>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</si>
  <si>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</si>
  <si>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</si>
  <si>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</si>
  <si>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</si>
  <si>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</si>
  <si>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единственный источник</t>
  </si>
  <si>
    <t>населенные пункты Камчатского края</t>
  </si>
  <si>
    <t>с. Апука Олюторский район Камчатский край</t>
  </si>
  <si>
    <t>с. Тымлат Карагинский район Камчатский край</t>
  </si>
  <si>
    <t>с. Усть-Хайрюзово Тигильский район Камчатский край</t>
  </si>
  <si>
    <t>п. Крутогоровский Соболевский район Камчатский край</t>
  </si>
  <si>
    <t>с. Ильпырское Карагинский район Камчатский край</t>
  </si>
  <si>
    <t>п. Ичинский Соболевский район Камчатский край</t>
  </si>
  <si>
    <t>Природный газ</t>
  </si>
  <si>
    <t>1000м3</t>
  </si>
  <si>
    <t>30401</t>
  </si>
  <si>
    <t>час</t>
  </si>
  <si>
    <t>30213804</t>
  </si>
  <si>
    <t>30210812</t>
  </si>
  <si>
    <t>Населенные пункты  Камчатского края</t>
  </si>
  <si>
    <t>с. Тиличики Олюторский район Камчатский край</t>
  </si>
  <si>
    <t>с. Вывенка Олюторский район Камчатский край</t>
  </si>
  <si>
    <t>пирс с.Апука- котельная с. Апука Олюторский район Камчатский край</t>
  </si>
  <si>
    <t>с. Ачайваям Олюторский район Камчатский край</t>
  </si>
  <si>
    <t>г. Владивосток</t>
  </si>
  <si>
    <t>кг</t>
  </si>
  <si>
    <t>30124905</t>
  </si>
  <si>
    <t>30127</t>
  </si>
  <si>
    <t>нет</t>
  </si>
  <si>
    <t xml:space="preserve"> </t>
  </si>
  <si>
    <t>п. Таежный Мильковского района Камчатского края</t>
  </si>
  <si>
    <t>с. Устьевое Соболевскогоо района Камчатского края</t>
  </si>
  <si>
    <t>Электрическая энергия</t>
  </si>
  <si>
    <t>Холодная вода</t>
  </si>
  <si>
    <t>п.м.</t>
  </si>
  <si>
    <t xml:space="preserve"> Олюторский район Камчатский край</t>
  </si>
  <si>
    <t>В соответствии с Техническим Заданием: ветошь х/б</t>
  </si>
  <si>
    <t>л</t>
  </si>
  <si>
    <t>В соответствии с техническим заданием</t>
  </si>
  <si>
    <t>для вездеходов МТЛБ</t>
  </si>
  <si>
    <t>для автомобилей отечественного производства (Уралы, Камаз, ЗИЛ, УАЗ)</t>
  </si>
  <si>
    <t>да</t>
  </si>
  <si>
    <t>для бульдозеров и экскаваторов, погрузчиков (отечественного производства)</t>
  </si>
  <si>
    <t>В соответствии с Техническим Заданием: масла, смазки, техжидкости</t>
  </si>
  <si>
    <t>В соответствии с Техническим Заданием: хранение дизельного топлива</t>
  </si>
  <si>
    <t>с. Тиличики - с. Корф - с. Тиличики Олюторский район Камчатский край</t>
  </si>
  <si>
    <t>05401</t>
  </si>
  <si>
    <t>шт.</t>
  </si>
  <si>
    <t>zakupki@korenergo.ru</t>
  </si>
  <si>
    <t>АО "Корякэнерго"</t>
  </si>
  <si>
    <t>Код по ОКВЭД2</t>
  </si>
  <si>
    <t>Бревно первого сорта, хвойной породы: (сосна, лиственница) длиной 11м, диаметр верхнего отруба (вершинка) 20 -22 см., нижнего отруба (комель) 26-30 см ошкуренные. неоцилиндрованное  ГОСТ 9463-88</t>
  </si>
  <si>
    <t>Обеспечить оказание услуг в соответствии с действующими нормативными требованиями (техническими регламентами, государственными стандартами, нормами и правилами и др.), и иными нормативными правовыми актами Российской Федерации.</t>
  </si>
  <si>
    <t>50.20.29</t>
  </si>
  <si>
    <t>49.41.2</t>
  </si>
  <si>
    <t>49.41.1</t>
  </si>
  <si>
    <t>50.20.19.120</t>
  </si>
  <si>
    <t>Код по ОКПД2</t>
  </si>
  <si>
    <t>49.41.15.000</t>
  </si>
  <si>
    <t>02.20</t>
  </si>
  <si>
    <t>02.20.11.140</t>
  </si>
  <si>
    <t>28.29.13</t>
  </si>
  <si>
    <t>20.59.4</t>
  </si>
  <si>
    <t>20.59.43.120</t>
  </si>
  <si>
    <t>13.94.20.110</t>
  </si>
  <si>
    <t>13.20.2</t>
  </si>
  <si>
    <t>71.20</t>
  </si>
  <si>
    <t>71.20.13.110</t>
  </si>
  <si>
    <t>35.30.5</t>
  </si>
  <si>
    <t>35.30.4</t>
  </si>
  <si>
    <t>42.21</t>
  </si>
  <si>
    <t>71.12.53</t>
  </si>
  <si>
    <t>71.12.39.113</t>
  </si>
  <si>
    <t>42.22.3</t>
  </si>
  <si>
    <t>26.30.6</t>
  </si>
  <si>
    <t>26.30.5; 26.30.6</t>
  </si>
  <si>
    <t>28.29.22.110</t>
  </si>
  <si>
    <t>28.29.22</t>
  </si>
  <si>
    <t>14.12; 15.20; 32.99</t>
  </si>
  <si>
    <t>35.14.10.000</t>
  </si>
  <si>
    <t>47.30.11</t>
  </si>
  <si>
    <t>45.20.1</t>
  </si>
  <si>
    <t>45.20</t>
  </si>
  <si>
    <t>52.10.12.110</t>
  </si>
  <si>
    <t>62.03.13</t>
  </si>
  <si>
    <t>26.20; 46.14.11.000</t>
  </si>
  <si>
    <t>26.20; 46.51.1</t>
  </si>
  <si>
    <t>61.10.1</t>
  </si>
  <si>
    <t>61.20</t>
  </si>
  <si>
    <t>71.20.4</t>
  </si>
  <si>
    <t>71.20.13</t>
  </si>
  <si>
    <t>47.30.2</t>
  </si>
  <si>
    <t>20.4</t>
  </si>
  <si>
    <t>054142</t>
  </si>
  <si>
    <t>г. Находка</t>
  </si>
  <si>
    <t>65.12.35</t>
  </si>
  <si>
    <t>84.25</t>
  </si>
  <si>
    <t>84.25.19</t>
  </si>
  <si>
    <t>В соответствии с Техническим Заданием: Гарантия не менее года</t>
  </si>
  <si>
    <t>Передача носителей с программным обеспечением и предоставление неисключительных прав на системное и программное обеспечение</t>
  </si>
  <si>
    <t xml:space="preserve"> населенные пункты Камчатского края</t>
  </si>
  <si>
    <t>В соответствии с регламентом технического сопровождения</t>
  </si>
  <si>
    <t>портопункты  Камчатского края</t>
  </si>
  <si>
    <t>для бульдозеров и экскаваторов (импортного производства)</t>
  </si>
  <si>
    <t>с. Апука, с. Ср. Пахачи Олюторский район Камчатский край</t>
  </si>
  <si>
    <t>Сведения о начальной (максимальной) цене договора (цене лота), тыс. рублей с НДС</t>
  </si>
  <si>
    <t>46.71.51</t>
  </si>
  <si>
    <t xml:space="preserve"> 33.14</t>
  </si>
  <si>
    <t>42.22.22.140</t>
  </si>
  <si>
    <t>35.14</t>
  </si>
  <si>
    <t>65.12.3</t>
  </si>
  <si>
    <t>65.12.21.000</t>
  </si>
  <si>
    <t>52.10.21</t>
  </si>
  <si>
    <t>65.12.2; 65.12.5</t>
  </si>
  <si>
    <t>62.03.12.130</t>
  </si>
  <si>
    <t>населенные пункты  Камчатского края</t>
  </si>
  <si>
    <t>80.2</t>
  </si>
  <si>
    <t>80.1</t>
  </si>
  <si>
    <t>80.20.10.000</t>
  </si>
  <si>
    <t>77.39</t>
  </si>
  <si>
    <t>77.39.19.110</t>
  </si>
  <si>
    <t>Аренда части единого производственно-технологического комплекса "дизельная электростанция (ДЭС) ООО "Апукинское"</t>
  </si>
  <si>
    <t>Аренда части единого производственно-технологического комплекса "дизельная электростанция (ДЭС) РА "Пенжинская"</t>
  </si>
  <si>
    <t>Аренда части единого производственно-технологического комплекса "дизельная электростанция (ДЭС) ООО "Вывенское"</t>
  </si>
  <si>
    <t>Аренда части единого производственно-технологического комплекса "дизельная электростанция (ДЭС) ИП Терехов</t>
  </si>
  <si>
    <t>Аренда части единого производственно-технологического комплекса "дизельная электростанция (ДЭС) ООО "Заря"</t>
  </si>
  <si>
    <t>Аренда части единого производственно-технологического комплекса "дизельная электростанция (ДЭС) ООО "РК Крутогоровский"</t>
  </si>
  <si>
    <t>Аренда части единого производственно-технологического комплекса "дизельная электростанция (ДЭС) ООО "Ича-Фиш"</t>
  </si>
  <si>
    <t>Аренда части единого производственно-технологического комплекса "дизельная электростанция (ДЭС) ООО "Белореченское"</t>
  </si>
  <si>
    <t>Аренда части единого производственно-технологического комплекса "дизельная электростанция (ДЭС) ООО "Тымлатский РЗ"</t>
  </si>
  <si>
    <t>61.30.1</t>
  </si>
  <si>
    <t>61.30.10</t>
  </si>
  <si>
    <t xml:space="preserve">30127922 </t>
  </si>
  <si>
    <t>с. Тиличики Олютосркого района Камчатского края</t>
  </si>
  <si>
    <t xml:space="preserve"> 29.3</t>
  </si>
  <si>
    <t>29.3</t>
  </si>
  <si>
    <t>12.19</t>
  </si>
  <si>
    <t>г. Артем</t>
  </si>
  <si>
    <t>05405</t>
  </si>
  <si>
    <t>с. Пахачи Олюторского района Камчатского края</t>
  </si>
  <si>
    <t>84.12</t>
  </si>
  <si>
    <t>84.12.11</t>
  </si>
  <si>
    <t>22.11</t>
  </si>
  <si>
    <t>г. Владивосток - портопункты Камчатского края</t>
  </si>
  <si>
    <t>г. Петропавловск-Камчатский - портопункты Камчатского края</t>
  </si>
  <si>
    <t>В соответствии с Техническим Заданием. ДГУ марки  Cummins и ГПУ  600GFZ1-RT/PwT-ESM3</t>
  </si>
  <si>
    <t>В соответствии с Техническим Заданием. ДГУ марки  Cummins и Daewoo</t>
  </si>
  <si>
    <t>В соответствии с Техническим Заданием: -40⁰C, цвет красный в бочках (200  л)</t>
  </si>
  <si>
    <t>03.19</t>
  </si>
  <si>
    <t>с. Тиличики и с. Пахачи Олюторский район Камчатский край</t>
  </si>
  <si>
    <t>В соответствие с п. 61,63 Правил противопожарного режима в РФ (утвержденных постановлением Правительства РФ от 25.04.2012 № 390); Нормами пожарной безопасности "Перечень зданий, сооружений, сооружений, помещений и оборудования, подлежащих защите автоматическими установками пожаротушения и автоматической пожарной сигнализацией", утвержденными  приказом МЧС России от 18.06.2003 №315 (НПБ 110-03);
Нормами пожарной безопасности "Системы оповещения и управления эвакуацией людей при пожарах в зданиях и сооружениях", утвержденных приказом МЧС России от 20.06.2003 №323 (НПБ 104-03).</t>
  </si>
  <si>
    <t>Поставка комплекта запасных частей, предназначенных для выполнения технического обслуживания, регламентных работ и ремонта автоматических установок пожарной сигнализации, автоматических установок пожаротушения и систем оповещения и управления эвакуацией людей при пожаре на объектах АО "Корякэнерго"</t>
  </si>
  <si>
    <t>Согласно требованиям Технического задания</t>
  </si>
  <si>
    <t>Олюторский, Соболевский, Тигильский районы Камчатский край</t>
  </si>
  <si>
    <t>05.19</t>
  </si>
  <si>
    <t>г. Петропавловск-Камчатский, Елизовский и Мильковский район Камчатского края</t>
  </si>
  <si>
    <t>08.19</t>
  </si>
  <si>
    <t>для снегоходов</t>
  </si>
  <si>
    <t>29.10.5</t>
  </si>
  <si>
    <t>29.10.2</t>
  </si>
  <si>
    <t>33.20.50</t>
  </si>
  <si>
    <t>71.12.12</t>
  </si>
  <si>
    <t>71.20.12</t>
  </si>
  <si>
    <t>71.20.7</t>
  </si>
  <si>
    <t>71.20.19.130</t>
  </si>
  <si>
    <t>28.22</t>
  </si>
  <si>
    <t>Масло Shell Rimula 15W40  (для турбовых высокооборотных дизелей) в бочках 208 л</t>
  </si>
  <si>
    <t>м3</t>
  </si>
  <si>
    <t>38.22</t>
  </si>
  <si>
    <t>38.22.19</t>
  </si>
  <si>
    <t>чел.</t>
  </si>
  <si>
    <t>22.11.15</t>
  </si>
  <si>
    <t>03.21.4</t>
  </si>
  <si>
    <t>03.21.90.120</t>
  </si>
  <si>
    <t>Карагинский район Камчатский край</t>
  </si>
  <si>
    <t>10.20</t>
  </si>
  <si>
    <t>12.20</t>
  </si>
  <si>
    <t>04.19</t>
  </si>
  <si>
    <t>06.19</t>
  </si>
  <si>
    <t>30402</t>
  </si>
  <si>
    <t>09.19</t>
  </si>
  <si>
    <t>комп</t>
  </si>
  <si>
    <t>п. Усть-Камчатск Усть-Камчатский район Камчатский край</t>
  </si>
  <si>
    <t>Работы по монтажу с пуско-наладкой и с поставкой дизель-генераторных установок в населенных пунктах Камчатского края</t>
  </si>
  <si>
    <t xml:space="preserve">Работы по проведению капитального ремонта участков тепловых сетей в населенных пунктах Камчатского края </t>
  </si>
  <si>
    <t xml:space="preserve">Работы по капитальному ремонту оборудования котельных   в населенных пунктах Камчатского края </t>
  </si>
  <si>
    <t xml:space="preserve">Работы по капитальному ремонту оборудования системы хвс  в населенных пунктах Камчатского края </t>
  </si>
  <si>
    <t xml:space="preserve">Работы по проведению капитального ремонта  ЗиС (теплоснабжение) в населенных пунктах  Камчатского края </t>
  </si>
  <si>
    <t xml:space="preserve">Работы по проведению капитального ремонта ЗиС (электроснабжение) в населенных пунктах  Камчатского края </t>
  </si>
  <si>
    <t>В соответствии с Техническим Заданием: объем 1000 м3 установлен в системе хвс</t>
  </si>
  <si>
    <t xml:space="preserve">Работы по капитальному ремонту  участков водопроводных сетей и запорной арматуры в населенных пунктах Камчатского края </t>
  </si>
  <si>
    <t>07.19</t>
  </si>
  <si>
    <t>10.19</t>
  </si>
  <si>
    <t>Оказание услуг по холодному водоснабжению котельных в п. Усть-Камчатск Усть-Камчатского района Камчатского края</t>
  </si>
  <si>
    <t>30403</t>
  </si>
  <si>
    <t>01.20</t>
  </si>
  <si>
    <t>План закупок товаров (работ, услуг)</t>
  </si>
  <si>
    <t xml:space="preserve">на 2019 год </t>
  </si>
  <si>
    <t>Поставка топлива для дизельных электростанций в п. Таежный Мильковского района Камчатского</t>
  </si>
  <si>
    <t>Поставка  топлива (ТС-1) в г. Петропавловске-Камчатском</t>
  </si>
  <si>
    <t>ТС-1</t>
  </si>
  <si>
    <t xml:space="preserve">Поставка дизельного моторного масла для эксплуатации ДГУ ДЭС "Сигма" </t>
  </si>
  <si>
    <t xml:space="preserve">Поставка природного газа </t>
  </si>
  <si>
    <t xml:space="preserve">Оказание услуг по перевозке груза (морские перевозки) по маршруту порты Дальнего Востока  - портопункты  восточного побережья Камчатского края в период зимней навигации </t>
  </si>
  <si>
    <t>04.20</t>
  </si>
  <si>
    <t xml:space="preserve">Транспортные услуги (морские перевозки) по перевозке груза по маршруту с. Тиличики - с. Корф - с. Тиличики Олюторского района Камчатского края </t>
  </si>
  <si>
    <t xml:space="preserve">Оказание услуг по перевозке груза (морские перевозки) по маршруту между портопунктами  побережья Камчатского края </t>
  </si>
  <si>
    <t>перевозка груза длиномером, услуги крана, услуги автовышки</t>
  </si>
  <si>
    <t>Транспортные услуги (автоперевозки) по перевозке груза по г. Петропавловск-Камчатский</t>
  </si>
  <si>
    <t xml:space="preserve">Транспортные услуги (автоперевозки) по перевозке груза по маршруту  Петропавловск-Камчатский-п.Крутогоровский Соболевский район Камчатский край </t>
  </si>
  <si>
    <t>Транспортные услуги (автоперевозки) по перевозке груза по маршруту  Петропавловск-Камчатский-с. Устьевое Соболевский район Камчатский край</t>
  </si>
  <si>
    <t>Транспортные услуги (автоперевозки) по перевозке грузов по маршруту г. Петропавловск-Камчатский –  Усть-Камчатский  район Камчатского края</t>
  </si>
  <si>
    <t>г. Петропавловск-Камчатский – Усть-Камчатский район Камчатский край</t>
  </si>
  <si>
    <t>Транспортные услуги (автоперевозки) по перевозке угля  в с. Вывенка Олюторского района Камчатского края</t>
  </si>
  <si>
    <t>Транспортные услуги (автоперевозки) по перевозке угля от пирса до склада хранения в с. Апука Олюторского района Камчатского края</t>
  </si>
  <si>
    <t>г. Петропавловск-Камчатский-п.Крутогоровский Соболевский район Камчатский край</t>
  </si>
  <si>
    <t>г. Петропавловск-Камчатский-с. Устьевое Соболевский район Камчатский край</t>
  </si>
  <si>
    <t>30400</t>
  </si>
  <si>
    <t xml:space="preserve">Поставка столбового леса </t>
  </si>
  <si>
    <t xml:space="preserve">Поставка ЗИП (неснижаемый запас) на ДГУ марки Daewoo </t>
  </si>
  <si>
    <t xml:space="preserve">Поставка ЗиП  (неснижаемый запас)  для ДГУ марки Cummins  </t>
  </si>
  <si>
    <t>Поставка ЗиП  (неснижаемый запас)  для ДГУ марки ЯМЗ-238</t>
  </si>
  <si>
    <t xml:space="preserve">Поставка фильтрующих элементов для ДГУ марки Daewoo </t>
  </si>
  <si>
    <t xml:space="preserve">Поставка фильтрующих элементов для ДГУ марки Cummins </t>
  </si>
  <si>
    <t xml:space="preserve">Поставка ветоши </t>
  </si>
  <si>
    <t xml:space="preserve">Поставка антифриза   для ДГУ  для эксплуатации ДЭС </t>
  </si>
  <si>
    <t>Поставка антифриза    для эксплуатации ДГУ ДЭС  ЗАО "Тревожное зарево"</t>
  </si>
  <si>
    <t>Поставка антифриза   для эксплуатации ДГУ ДЭС  АО "Сигма"</t>
  </si>
  <si>
    <t>Работы по проведению текущих ремонтов ДГУ ДЭС  ЗАО "Тревожное зарево"</t>
  </si>
  <si>
    <t>Работы по проведению текущих ремонтов ДГУ ДЭС  АО "Сигма"</t>
  </si>
  <si>
    <t>В соответствии с Техническим Заданием.</t>
  </si>
  <si>
    <t>Услуги по проведению  инспекционного контроля сертифицированной продукции (электрической энергии)</t>
  </si>
  <si>
    <t xml:space="preserve">Услуги по проведению экспертизы материалов, обосновывающих значения нормативов  удельного расхода топлива и нормативов создания запасов топлива на отпуск электрической энергии на 2020 год </t>
  </si>
  <si>
    <t xml:space="preserve">Работы по проведению капитальных ремонтов газопоршневой и дизель-генераторных установок  по населенным пунктам Камчатского </t>
  </si>
  <si>
    <t xml:space="preserve">Работы по проведению текущих ремонтов дизель-генераторных установок  (двигателей и электрогенераторов) по населенным пунктам Камчатского края </t>
  </si>
  <si>
    <t xml:space="preserve">Оказание услуг по техническому обслуживанию и планово предупредительному ремонту установленных узлов учета в населенных пунктах Камчатского края </t>
  </si>
  <si>
    <t xml:space="preserve">Поставка отопительного оборудования </t>
  </si>
  <si>
    <t>Оказание услуг по проведению экспертизы выполненных  АО «Корякэнерго» расчётов нормативов удельных расходов топлива на отпущенную тепловую энергию и нормативов технологических потерь тепловой энергии при транспортировке по сетям предприятия на 2020 год и сопровождение документов вплоть до их утверждения в в Министерестве ЖКХ и Энергетики Камчатского края</t>
  </si>
  <si>
    <t>71.20.19</t>
  </si>
  <si>
    <t xml:space="preserve">Оказание услуг по выполнению режимно-наладочных испытаний и разработки режимных карт для котельных населенных пунктов Камчатского края </t>
  </si>
  <si>
    <t>Оказание услуг по проведени анализа качества твердого топлива</t>
  </si>
  <si>
    <t>Поставка оборудования не требующего монтажа</t>
  </si>
  <si>
    <t xml:space="preserve">Выполнение работ по монтажу узла учета тепловой энергии на котельной с. Ачайваям Олюторского района Камчатского края </t>
  </si>
  <si>
    <t>Оказание услуг по разработке проектов санитарно-защитных зон (СЗЗ) в населенных пунктах Олюторского района Камчатского края</t>
  </si>
  <si>
    <t>населенные пункты Олюторского района Камчатского края</t>
  </si>
  <si>
    <t>Оказание услуг по разработке проектов санитарно-защитных зон (СЗЗ) в населенных пунктах Тигильского района Камчатского края</t>
  </si>
  <si>
    <t>населенные пункты Тигильского района Камчатского края</t>
  </si>
  <si>
    <t>населенные пункты Соболевского района Камчатского края</t>
  </si>
  <si>
    <t xml:space="preserve">Оказание услуг по исскуственному  воспроизводству водных биологических ресурсов </t>
  </si>
  <si>
    <t>Выполнение работ по разработке проектов предельно допустимых выбросов в атмосферу (ПДВ) ДЭС ЗАО "Тревожное зарево", ДЭС АО "Сигма" и ДЭС с. Усть-Вывенка</t>
  </si>
  <si>
    <t>Оказание услуг по выполнению комплексного количественного химического анализа сточных и природных вод в с. Пахачи и с. Тиличики Олюторского района Камчатского края</t>
  </si>
  <si>
    <t xml:space="preserve">Оказание услуг по техническому обслуживанию и планово-предупредительному ремонту автоматических установок пожарной сигнализации, автоматических установок пожаротушения и систем оповещения и управления эвакуацией людей при пожаре на объектах  энергоузлов Олюторского, Тигильского, Соболевского, Карагинского и Мильковского районов Камчатского края </t>
  </si>
  <si>
    <t xml:space="preserve">Оказание услуг по техническому обслуживанию и планово-предупредительному ремонту автоматических установок пожарной сигнализации, автоматических установок пожаротушения и систем оповещения и управления эвакуацией людей при пожаре на объектах  энергоузла Усть-Камчатского района Камчатского края </t>
  </si>
  <si>
    <t>Поставка первичных средств пожаротушения, пожарного имущества и инвентаря</t>
  </si>
  <si>
    <t>14.12; 15.20</t>
  </si>
  <si>
    <t>Поставка средств индивидуальной защиты</t>
  </si>
  <si>
    <t xml:space="preserve">Поставка средств защиты от электрической дуги </t>
  </si>
  <si>
    <t>05.20</t>
  </si>
  <si>
    <t xml:space="preserve">Поставка защитных, смывающих, обеззараживающих средств </t>
  </si>
  <si>
    <t xml:space="preserve">Услуги по поддержанию в постоянной готовности собственных сил и средств, а также выполнению работ по локализации и ликвидации аварий на опасных производственных объектах </t>
  </si>
  <si>
    <t xml:space="preserve">Услуги по технической диагностике и экспертизе промышленной безопасности технических устройств и сооружений опасных производственных объектов </t>
  </si>
  <si>
    <t>АУП, с. Пахачи, с. Тиличики Олюторский район, с. Усть-Хайрюзово  Тигильский район  Камчатского края</t>
  </si>
  <si>
    <t>АУП, п. Крутогоровский Соболевский район  Камчатского края</t>
  </si>
  <si>
    <t xml:space="preserve">Услуги по проведению специальной оценки условий труда </t>
  </si>
  <si>
    <t xml:space="preserve">Поставка вычислительной техники и вспомогательного оборудования </t>
  </si>
  <si>
    <t xml:space="preserve">Приобретение неисключительных пользовательских лицензионных прав на  программное </t>
  </si>
  <si>
    <t xml:space="preserve">Услуги по обновлению информационной базы программного продукта "1С Предприятие 8: Бухгалтерский учет КОРП",  настройке типовой конфигурации, консультации по ведению учета </t>
  </si>
  <si>
    <t xml:space="preserve">Оказание услуг по информационному обслуживанию комплекса систем КонсультатнПлюс </t>
  </si>
  <si>
    <t xml:space="preserve">Оказание телекоммуникационных услуг в г. Петропавловске-Камчатском </t>
  </si>
  <si>
    <t xml:space="preserve">Оказание телекоммуникационных услуг  в населенных пунктах Камчатского края </t>
  </si>
  <si>
    <t xml:space="preserve">Оказание услуг по комплексному сопровождению и информационно-методическому обслуживанию экземпляра комплекса программ "Стек-ЖКХ" (юр. лица) на 2020 год </t>
  </si>
  <si>
    <t xml:space="preserve">Оказание услуг по комплексному сопровождению и информационно-методическому обслуживанию экземпляра комплекса программ "Стек-ЖКХ" (физ. лица) на 2020 год </t>
  </si>
  <si>
    <t>квт/ч</t>
  </si>
  <si>
    <t>03.20</t>
  </si>
  <si>
    <t xml:space="preserve">Поставка бензина АИ-92 для автотранспорта (второе полугодие) </t>
  </si>
  <si>
    <t xml:space="preserve">Поставка бензина АИ-92 для автотранспорта в населенные пункты Камчатского края </t>
  </si>
  <si>
    <t xml:space="preserve">Поставка грузоподъемного оборудования </t>
  </si>
  <si>
    <t>Поставка масел, смазочных материалов, технических жидкостей на автомобильную и автотракторную технику</t>
  </si>
  <si>
    <t xml:space="preserve">Поставка автошин для автотранспорта </t>
  </si>
  <si>
    <t xml:space="preserve">Поставка канцтоваров </t>
  </si>
  <si>
    <t xml:space="preserve">Поставка моющих средств </t>
  </si>
  <si>
    <t xml:space="preserve">Поставка моющих средств для содержания ДЭС </t>
  </si>
  <si>
    <t>Поставка мебели, предметв интерьера</t>
  </si>
  <si>
    <t>Поставка МТР для содержания ЗИС (офис АУП)</t>
  </si>
  <si>
    <t xml:space="preserve">Услуги по проведению медицинского осмотра сотрудников в ГБУЗ  Олюторской РБ </t>
  </si>
  <si>
    <t>Услуги по проведению медицинского осмотра сотрудников в ГБУЗ Усть-Камчатской РБ</t>
  </si>
  <si>
    <t>Елизовский район Камчатский край</t>
  </si>
  <si>
    <t>30207</t>
  </si>
  <si>
    <t>71.20.3</t>
  </si>
  <si>
    <t>30127907</t>
  </si>
  <si>
    <t>30219551</t>
  </si>
  <si>
    <t>43.22.12.160;   71.12.11.100</t>
  </si>
  <si>
    <t>35.30.4; 71.12.11</t>
  </si>
  <si>
    <t>43.22.12.160</t>
  </si>
  <si>
    <t>46.71.2</t>
  </si>
  <si>
    <t>46.71.9</t>
  </si>
  <si>
    <t>19.20.21.300</t>
  </si>
  <si>
    <t>19.20.21.400</t>
  </si>
  <si>
    <t>19.20.29.100</t>
  </si>
  <si>
    <t>06.20.10.130</t>
  </si>
  <si>
    <t>33.14</t>
  </si>
  <si>
    <t>25.21.2</t>
  </si>
  <si>
    <t>25.21.12.000</t>
  </si>
  <si>
    <t>33.20</t>
  </si>
  <si>
    <t>30132</t>
  </si>
  <si>
    <t>30124</t>
  </si>
  <si>
    <t>30219</t>
  </si>
  <si>
    <t>43.21</t>
  </si>
  <si>
    <t>43.21.10</t>
  </si>
  <si>
    <t>47.30.1</t>
  </si>
  <si>
    <t>29.32</t>
  </si>
  <si>
    <t>17.23; 22.29; 25.99.22; 25.99.23; 32.99</t>
  </si>
  <si>
    <t>17.23; 22.29.25; 25.99.22; 25.99.23; 32.99</t>
  </si>
  <si>
    <t>31.01</t>
  </si>
  <si>
    <t>27.4; 27.5; 25.73; 32.91</t>
  </si>
  <si>
    <t>27.4; 27.5; 25.73; 32.92</t>
  </si>
  <si>
    <t>25.7, 27.3; 27.4; 27.5; 32.9</t>
  </si>
  <si>
    <t>49.39.39; 55.20; 56.29</t>
  </si>
  <si>
    <t>49.39.39; 55.20.19; 56.29.20</t>
  </si>
  <si>
    <t>Поставка автомобиля с КМУ</t>
  </si>
  <si>
    <t>Поставка самосвалов</t>
  </si>
  <si>
    <t>28.92.29</t>
  </si>
  <si>
    <t>29.10.51</t>
  </si>
  <si>
    <t>29.10.41.120</t>
  </si>
  <si>
    <t>п. Усть-Камчатск Усть-Качатский район Камчатский край</t>
  </si>
  <si>
    <t>Усть-Камчатский район Камчатский край</t>
  </si>
  <si>
    <t>Олюторский район Камчатский край</t>
  </si>
  <si>
    <t xml:space="preserve">Выполнение работ по монтажу  с разработкой проектной документации  и поставкой узла учета тепловой энергии на котельных  п. Усть-Камчатск Усть-Камчатского района Камчатского края </t>
  </si>
  <si>
    <t xml:space="preserve">Реконструкция несущих конструкций и ограждений здания котельной с. Апука Олюторского района Камчатского края </t>
  </si>
  <si>
    <t>09.20</t>
  </si>
  <si>
    <t xml:space="preserve">Замена водогрейного котла № 2 на котельной с. Ачайваям Олюторского района Камчатского края </t>
  </si>
  <si>
    <t xml:space="preserve">Замена системы изношенного тягодутьевого оборудования в котельной с. Ачайваям Олюторского района Камчатского края </t>
  </si>
  <si>
    <t>09.21</t>
  </si>
  <si>
    <t>33.11</t>
  </si>
  <si>
    <t>33.11.19</t>
  </si>
  <si>
    <t>Реконструкция водозабора системы холодного водоснабжения с. Ачайваям с вводом в эксплуатацию установки обеззараживания питьевых подземных вод</t>
  </si>
  <si>
    <t>с. Ковран Тигильский район Камчатский край</t>
  </si>
  <si>
    <t xml:space="preserve">Замена водогрейного котла № 3 на котельной № 1 п. Крутогоровский Соболевского района Камчатского края </t>
  </si>
  <si>
    <t xml:space="preserve">Замена котлов № 1 и 2  на котельной № 2 (модуль) п. Крутогоровский Соболевского района Камчатского края </t>
  </si>
  <si>
    <t xml:space="preserve">Модернизация участка сетей  холодного водоснабжения с. Пахачи Олюторского района Камчатского края </t>
  </si>
  <si>
    <t xml:space="preserve">Замена сетевых насосов на станции 1-го подъема водозабора с. Пахачи (2 ед. по 15 кВт) Олюторского района Камчатского края </t>
  </si>
  <si>
    <t xml:space="preserve">Оказание услуг по организации  проживания,  питания и доставки персонала АО "Корякэнерго" на производственный участок «ДЭС-37 «Сигма» </t>
  </si>
  <si>
    <t xml:space="preserve">Оказание услуг по организации  проживания,  питания и доставки персонала АО "Корякэнерго" на производственный участок "ДЭС-39"  «Тревожное зарево" </t>
  </si>
  <si>
    <t>Елизовский и Карагинский районы Камчатского края</t>
  </si>
  <si>
    <t>Работы по проведению капитального ремонта систем централизованного учета в населенных пунктах  Камчатского края</t>
  </si>
  <si>
    <t>Работы по проведению текущего ремонта электрических сетей в населенных пунктах Камчатского края</t>
  </si>
  <si>
    <t xml:space="preserve">Поставка дизельного моторного масла для эксплуатации ДГУ ДЭС "Тревожное зарево" </t>
  </si>
  <si>
    <t xml:space="preserve">Поставка фильтрующих элементов для эксплуатациии ДГУ ДЭС "Тревожное зарево" </t>
  </si>
  <si>
    <t>Поставка запасных частей  для технической эксплуатации  дизель-генераторов X1540 (дизель MTU 12V4000G23 и генератор LEROY SOMER LSA 50.2L8 C 6S/4)  ДЭС-39 "Тревожное зарево"</t>
  </si>
  <si>
    <t>Поставка запасных частей для  технической эксплуатации дизель-генераторов АД 512-Т400-2РБК на базе двигателя Cummins VTA28-G5 ДЭС-37 "Сигма"</t>
  </si>
  <si>
    <t>Оказание услуг по утилизации отходов 1-4 класса опасности</t>
  </si>
  <si>
    <t>п. Усть-Камчатский Усть-Камчатский район Камчатский край</t>
  </si>
  <si>
    <t>В соответствии с Техническим Заданием: в лизинг бортовой Урал 4320-1912-60М с КМУ UNIC URV-373 (тросовый, трехсекционный (или эквивалент)</t>
  </si>
  <si>
    <t xml:space="preserve">В соответствии с Техническим Заданием: в лизинг, Урал 58312 А </t>
  </si>
  <si>
    <t>1- Тымлат;                       3- Тиличики</t>
  </si>
  <si>
    <t>В соответствии с Техническим Заданием: в лизинг на базе автомобиля УАЗ</t>
  </si>
  <si>
    <t xml:space="preserve"> с. Устьевое, с. Тымлат</t>
  </si>
  <si>
    <t>Масло G-Profi 15W40  (для турбовых высокооборотных дизелей) в бочках 208 л</t>
  </si>
  <si>
    <t>открытый запрос цен</t>
  </si>
  <si>
    <t>открытый запрос технико-коммерческих предложений</t>
  </si>
  <si>
    <t>конкурс</t>
  </si>
  <si>
    <t>запрос цен</t>
  </si>
  <si>
    <t>запрос котировок</t>
  </si>
  <si>
    <t>запрос технико-коммерческих предложений</t>
  </si>
  <si>
    <t xml:space="preserve">Поставка дизельного топлива (зимнего) для автотранспорта </t>
  </si>
  <si>
    <t>Оказание услуг по ремонту и обслуживанию автотехники АУП с запасными частями, расходными и смазочными материалами, комплексной уборке, бесконтактной мойке кузовов</t>
  </si>
  <si>
    <t>Оказание услуг по ремонту  грузовой автотехники АУП с запасными частями, расходными и смазочными материалами</t>
  </si>
  <si>
    <t>Оказание услуг по ремонту  представительского класса  АУП с запасными частями, расходными и смазочными материалами</t>
  </si>
  <si>
    <t>49.41.19.900</t>
  </si>
  <si>
    <t>41.20.40.900</t>
  </si>
  <si>
    <t>42.21.13</t>
  </si>
  <si>
    <t>42.21.24.120</t>
  </si>
  <si>
    <t>27.11.61</t>
  </si>
  <si>
    <t>42.22</t>
  </si>
  <si>
    <t>43.29</t>
  </si>
  <si>
    <t>43.3</t>
  </si>
  <si>
    <t>Приложение 1 к Приказу АО "Корякэнерго"                                         №      1218 "А"      от 25.12.2018 года</t>
  </si>
  <si>
    <t xml:space="preserve">Оказание услуг специализированной техники в г. Петропавловск-Камчатский </t>
  </si>
  <si>
    <r>
      <t xml:space="preserve">25.94; </t>
    </r>
    <r>
      <rPr>
        <sz val="9"/>
        <rFont val="Times New Roman"/>
        <family val="1"/>
        <charset val="204"/>
      </rPr>
      <t>27.33; 27.4</t>
    </r>
  </si>
  <si>
    <t>25.94; 27.3; 27.4</t>
  </si>
  <si>
    <t>27.11</t>
  </si>
  <si>
    <t>42.21.22</t>
  </si>
  <si>
    <t xml:space="preserve"> 42.21.22</t>
  </si>
  <si>
    <t>26.51.43.119; 28.29.60.000</t>
  </si>
  <si>
    <t>26.51.4; 28.29.6</t>
  </si>
  <si>
    <t>Реконструкция здания котельной с проведением технической экспертизы в с. Ковран Тигильского района Камчатского края</t>
  </si>
  <si>
    <t>1 квартал</t>
  </si>
  <si>
    <t>2 квартал</t>
  </si>
  <si>
    <t>Закупки для СМСП</t>
  </si>
  <si>
    <t>3 квартал</t>
  </si>
  <si>
    <t>4 квартал</t>
  </si>
  <si>
    <t xml:space="preserve">Оказание услуг хранения ГСМ в с. Вывенка Олюторского района Камчатского края </t>
  </si>
  <si>
    <t xml:space="preserve">Приобретение  неисключительных лицензий для доступа к сервису по поиску и проверке юридических и физических лиц </t>
  </si>
  <si>
    <t xml:space="preserve">Оказание услуг по проведению производственного контроля качества воздуха в населенных пунктах Камчатского края  </t>
  </si>
  <si>
    <t>Оказание услуг по электроснабжению (поставка электрической энергии) в г. Петропавловске-Камчатском</t>
  </si>
  <si>
    <t xml:space="preserve">Оказание услуг по страхованию судна </t>
  </si>
  <si>
    <t xml:space="preserve">Аренда склада ГСМ в с. Тиличики Олюторского района Камчатского края </t>
  </si>
  <si>
    <t>Оказание услуг по электроснабжению (поставка электрической энергии)  в с. Тиличики Олюторского района Камчатского края</t>
  </si>
  <si>
    <t>Оказание услуг по электроснабжению (поставка электрической энергии)  в с. Устьевое Соболевского района Камчатского края</t>
  </si>
  <si>
    <t xml:space="preserve">Оказание услуг централизованной охраны </t>
  </si>
  <si>
    <t xml:space="preserve">Работы по техническому обслуживанию ОПС </t>
  </si>
  <si>
    <t xml:space="preserve">Оказание услуг сотовой связи  </t>
  </si>
  <si>
    <t xml:space="preserve">Оказание услуг городской связи в населенных пунктах Камчатcкого края  </t>
  </si>
  <si>
    <t xml:space="preserve">Поставка запасных частей, оборудования, расходных и смазочных материалов для вездеходов МТЛБ </t>
  </si>
  <si>
    <t xml:space="preserve">Поставка запасных частей, оборудования, расходных и смазочных материалов  для бульдозеров и экскаваторов (импортного производства) </t>
  </si>
  <si>
    <t xml:space="preserve">Поставка запасных частей, оборудования, расходных и смазочных материалов  для автомобилей отечественного производства (Уралы, Камаз, ЗИЛ, УАЗ) </t>
  </si>
  <si>
    <t xml:space="preserve">Поставка запасных частей, оборудования, расходных и смазочных материалов  для бульдозеров и экскаваторов, погрузчиков (отечественного производства) </t>
  </si>
  <si>
    <t xml:space="preserve">Поставка запасных частей, оборудования, расходных и смазочных материалов для снегоходов </t>
  </si>
  <si>
    <t xml:space="preserve">Поставка запасных частей, оборудования, расходных и смазочных материалов  для автомобилей импортного производства </t>
  </si>
  <si>
    <t>Поставка автомобиля ГАЗ</t>
  </si>
  <si>
    <t>02.19</t>
  </si>
  <si>
    <t>Поставка фильтрующих элементов для эксплуатациии ДГУ ДЭС "Тревожное зарево"  (повторно)</t>
  </si>
  <si>
    <t>01.19</t>
  </si>
  <si>
    <t>Транспортные услуги (автоперевозки) по перевозке грузов по маршруту г. Петропавловск-Камчатский –  участок ЗАО "Тревожное зарево" Елизовского  района Камчатского края</t>
  </si>
  <si>
    <t>64.92</t>
  </si>
  <si>
    <t>64.19.21</t>
  </si>
  <si>
    <t>Заключение агентского договора для оказания услуг по выплате платежей по денежным требованиям кредиторов АО «Корякэнерго»</t>
  </si>
  <si>
    <t>12.21</t>
  </si>
  <si>
    <t>Поставка материалов для ремонта и технического обслуживания воздушных и кабельных электросетей и трансформаторных подстанций в населенных пунктах Камчатского края</t>
  </si>
  <si>
    <t>Поставка электротехнических расходных материалов общего назначения для ремонта и  обслуживания электрооборудования в населенных пунктах Камчатского края</t>
  </si>
  <si>
    <t>Поставка кабельно-проводниковой продукции для ремонта и технического обслуживания электросетей в населенных пунктах Камчатского края</t>
  </si>
  <si>
    <t>В соответствии с Техническим Заданием: -40⁰C, цвет зеленый в бочках (200  л)</t>
  </si>
  <si>
    <t>Оказание услуг по разработке проектов санитарно-защитных зон (СЗЗ) в населенных пунктах Соболевского, Карагинского и Мильковского районов Камчатского края</t>
  </si>
  <si>
    <t>населенные пункты Соболевского, Карагинского и Мильковского районов Камчатского края</t>
  </si>
  <si>
    <t xml:space="preserve">Оказание услуг по проведению производственного контроля качества питьевой воды (по микробиологическим и радиологическим показателям) в населенных пунктах Камчатского края  </t>
  </si>
  <si>
    <t xml:space="preserve">Оказание услуг по проведению производственного контроля качества питьевой воды (по органолептическим, органическим и неорганическим показателям) в населенных пунктах Камчатского края  </t>
  </si>
  <si>
    <t>Оказание услуг по представлению интересов АО "Корякэнерго" по подготовке,  заключению и сопррвождению отраслевого тарифного соглашения</t>
  </si>
  <si>
    <t>64.91.2</t>
  </si>
  <si>
    <t>64.91.10.190</t>
  </si>
  <si>
    <t>Оказание услуг финансовой аренды для приобретения экскаватора с функцией погрузчика CASE570ST</t>
  </si>
  <si>
    <t>Продление срока действия лицензии на право пользования антивирусной защитой</t>
  </si>
  <si>
    <t>26.11; 26.51</t>
  </si>
  <si>
    <t>26.11</t>
  </si>
  <si>
    <t xml:space="preserve">Поставка материалов для текущего ремонта высоковольтного и релейного электрооборудования в населенных пунктах Камчатского края </t>
  </si>
  <si>
    <t>65.12.2</t>
  </si>
  <si>
    <t>Услуги страхования имущества передаваемого в обременение банку</t>
  </si>
  <si>
    <t>46.71</t>
  </si>
  <si>
    <t>05.10.10.130</t>
  </si>
  <si>
    <t xml:space="preserve"> Поставка угля в населенные пункты (на  2019 год) для нужд АО «Корякэнерго»</t>
  </si>
  <si>
    <t>26.51.5; 35.30.4</t>
  </si>
  <si>
    <t xml:space="preserve">26.51.5 </t>
  </si>
  <si>
    <t>Работы по модернизации системы контроля , учета качества тепловой энергии и теплоносителя с передачей информации на центральный диспетчерский пункт на котельной с. Апука Олюторского района Камчатского края</t>
  </si>
  <si>
    <t xml:space="preserve">В соответствии с Техническим Заданием: </t>
  </si>
  <si>
    <t>Оказание услуг по перевозке груза (морские перевозки)  по маршруту порты Дальнего Востока  - портопункты Камчатского края с услугами по перевалке и хранению грузов (складских услуг) в г. Владивосток</t>
  </si>
  <si>
    <t>Строительство автоматизированного центрального теплового пункта АУП АО «Корякэнерго»</t>
  </si>
  <si>
    <t>3 788,13</t>
  </si>
  <si>
    <t>Работы по капитальному ремонту оборудования мини-котельных в п. Усть-Камчатск Усть-Камчатского района Камчатского края</t>
  </si>
  <si>
    <t>п. Усть-Камчатск Усть-Камчатского района Камчатского края</t>
  </si>
  <si>
    <t>Работы по капитальному ремонту тепловых сетей в п. Усть-Камчатск Усть-Камчатского района Камчатского края</t>
  </si>
  <si>
    <t>м</t>
  </si>
  <si>
    <t>5 896,84</t>
  </si>
  <si>
    <t xml:space="preserve">конкурс </t>
  </si>
  <si>
    <t>Оказание услуг по предоставлению автотехники</t>
  </si>
  <si>
    <t>450 ,00</t>
  </si>
  <si>
    <t>19.20.21.320</t>
  </si>
  <si>
    <t>Поставка топлива дизельного для электростанций и котельных, зимнего</t>
  </si>
  <si>
    <t>Поставка мебели, предметов интерьера (повторно)</t>
  </si>
  <si>
    <t>Поставка дизельного моторного масла   Shell Rimula R4X 15W40 (или эквивалент)</t>
  </si>
  <si>
    <t>Масло Shell Rimula R4X 15W40 в бочках 209 л</t>
  </si>
  <si>
    <t>Поставка газового моторного масла марки «SAE40»</t>
  </si>
  <si>
    <t>Масло SAE40 (для газовых двигателей) в бочках 209 л</t>
  </si>
  <si>
    <t>16</t>
  </si>
  <si>
    <t>16.10</t>
  </si>
  <si>
    <t>Поставка пиломатериалов на текущую эксплуатацию систем теплоснабжения и холодного водоснабжения</t>
  </si>
  <si>
    <t>25.94</t>
  </si>
  <si>
    <t xml:space="preserve">Поставка метизов на текущую эксплуатацию систем теплоснабжения и холодного водоснабжения </t>
  </si>
  <si>
    <t>25.73; 25.99.29</t>
  </si>
  <si>
    <t>Поставка инструмента на текущую эксплуатацию систем теплоснабжения и холодного водоснабжения</t>
  </si>
  <si>
    <t>28.24</t>
  </si>
  <si>
    <t>28.24.11</t>
  </si>
  <si>
    <t>Поставка электроинструмента на текущую эксплуатацию систем теплоснабжения и холодного водоснабжения</t>
  </si>
  <si>
    <t>24.20</t>
  </si>
  <si>
    <t>24.20.13</t>
  </si>
  <si>
    <t>Поставка стальных труб на текущую эксплуатацию систем теплоснабжения и холодного водоснабжения</t>
  </si>
  <si>
    <t>24.20.3</t>
  </si>
  <si>
    <t>24.20.14.120</t>
  </si>
  <si>
    <t>Поставка фасонных частей на текущую эксплуатацию систем теплоснабжения и холодного водоснабжения</t>
  </si>
  <si>
    <t>22.21</t>
  </si>
  <si>
    <t>22.21.21</t>
  </si>
  <si>
    <t>Поставка труб и фитингов из полипропилена на текущую эксплуатацию систем теплоснабжения и холодного водоснабжения</t>
  </si>
  <si>
    <t>20.30.1</t>
  </si>
  <si>
    <t>20.30.12</t>
  </si>
  <si>
    <t>Поставка лакокрасочных материалов на текущую эксплуатацию систем теплоснабжения и холодного водоснабжения</t>
  </si>
  <si>
    <t>26.51.6</t>
  </si>
  <si>
    <t>26.51.63.120</t>
  </si>
  <si>
    <t>Поставка манометров, термометров на текущую эксплуатацию систем теплоснабжения и холодного водоснабжения</t>
  </si>
  <si>
    <t>Поставка приборов учета на текущую эксплуатацию систем теплоснабжения и холодного водоснабжения</t>
  </si>
  <si>
    <t>28.14</t>
  </si>
  <si>
    <t>28.14.1</t>
  </si>
  <si>
    <t>Поставка запорной арматуры на текущую эксплуатацию систем теплоснабжения и холодного водоснабжения</t>
  </si>
  <si>
    <t>32.91; 31.01</t>
  </si>
  <si>
    <t>32.91.11; 31.01.11.121</t>
  </si>
  <si>
    <t>Поставка прочих материалов на текущую эксплуатацию систем теплоснабжения и холодного водоснабжения</t>
  </si>
  <si>
    <t>27.51</t>
  </si>
  <si>
    <t>Поставка электроприборов на текущую эксплуатацию систем теплоснабжения и холодного водоснабжения</t>
  </si>
  <si>
    <t>23.14; 23.99</t>
  </si>
  <si>
    <t>23.14.1; 23.99.19.111</t>
  </si>
  <si>
    <t>Поставка теплоизоляционных материалов на текущую эксплуатацию систем теплоснабжения и холодного водоснабжения</t>
  </si>
  <si>
    <t>25.93</t>
  </si>
  <si>
    <t>25.93.15.120</t>
  </si>
  <si>
    <t>Поставка электродов на текущую эксплуатацию систем теплоснабжения и холодного водоснабжения</t>
  </si>
  <si>
    <t>24.10.3</t>
  </si>
  <si>
    <t>Поставка металлопроката на текущую эксплуатацию систем теплоснабжения и холодного водоснабжения</t>
  </si>
  <si>
    <t>25.99.29</t>
  </si>
  <si>
    <t>25.99.99.100</t>
  </si>
  <si>
    <t>Поставка ремонтных хомутов на текущую эксплуатацию систем теплоснабжения и холодного водоснабжения</t>
  </si>
  <si>
    <t>19.20; 20.11; 28.21</t>
  </si>
  <si>
    <t>19.20.31; 20.11.11.150; 28.21.11.111</t>
  </si>
  <si>
    <t>Поставка газа (и газового оборудования) на текущую эксплуатацию систем теплоснабжения и холодного водоснабжения</t>
  </si>
  <si>
    <t>22.19</t>
  </si>
  <si>
    <t>Поставка резинотехнической продукции на текущую эксплуатацию систем теплоснабжения и холодного водоснабжения</t>
  </si>
  <si>
    <t>28.13</t>
  </si>
  <si>
    <t>28.13.1</t>
  </si>
  <si>
    <t>Поставка вращающихся механизмов и запасных частей к ним  на текущую эксплуатацию систем теплоснабжения и холодного водоснабжения</t>
  </si>
  <si>
    <t>Поставка соединительных муфт для полимерных труб на текущую эксплуатацию систем теплоснабжения и холодного водоснабжения</t>
  </si>
  <si>
    <t>25.21.13</t>
  </si>
  <si>
    <t>Поставка запасных частей для котлов на текущую эксплуатацию систем теплоснабжения и холодного водоснабжения</t>
  </si>
  <si>
    <t>28.13.11.110</t>
  </si>
  <si>
    <t>Поставка топливоперекачивающих насосных агрегатов</t>
  </si>
  <si>
    <t>28.29.12</t>
  </si>
  <si>
    <t xml:space="preserve">Поставка сепаратора топливного </t>
  </si>
  <si>
    <t>Поставка моек высокого давления в комплектации</t>
  </si>
  <si>
    <t xml:space="preserve">Оказание услуг по перевозке груза (морские перевозки)  по маршруту г. Петропавловск-Камчатский  - портопункты  Камчатского края </t>
  </si>
  <si>
    <t>77.12</t>
  </si>
  <si>
    <t>77.12.1</t>
  </si>
  <si>
    <t>Аренда техники</t>
  </si>
  <si>
    <t xml:space="preserve">п. Усть-Камчатск Усть-Камчатского района Камчатского края </t>
  </si>
  <si>
    <t>Транспортные услуги (автоперевозки) по перевозке угля  из с. Тиличики в с. Хаилино Олюторского района Камчатского края</t>
  </si>
  <si>
    <t>28.13.14</t>
  </si>
  <si>
    <t>Поставка насосного и тягодутьевого оборудования для нужд теплоснабжения, водоснабжения и водоотведения</t>
  </si>
  <si>
    <t>Поставка течеискателя</t>
  </si>
  <si>
    <t>28.24.12</t>
  </si>
  <si>
    <t>Поставка аппарата механического сварочного для стыковой сварки полимерных труб</t>
  </si>
  <si>
    <t>дальневосточный округ</t>
  </si>
  <si>
    <t>14.12</t>
  </si>
  <si>
    <t>Поставка специальной одежды</t>
  </si>
  <si>
    <t>15.20</t>
  </si>
  <si>
    <t>15.20.32.120</t>
  </si>
  <si>
    <t xml:space="preserve">Поставка  специальной обуви </t>
  </si>
  <si>
    <t>14.12; 15.20.32.120; 32.99</t>
  </si>
  <si>
    <t>Поставка специальной одежды, специальной обуви,  средств индивидуальной защиты</t>
  </si>
  <si>
    <t>14.12.1</t>
  </si>
  <si>
    <t>14.12.30.150</t>
  </si>
  <si>
    <t>Поставка средств индивидуальной защиты для рук</t>
  </si>
  <si>
    <t>32.99.1</t>
  </si>
  <si>
    <t>32.99.11</t>
  </si>
  <si>
    <t>14.12; 15.20.32.121</t>
  </si>
  <si>
    <t>14.12; 15.20.32.121; 32.99</t>
  </si>
  <si>
    <t>20.41.3</t>
  </si>
  <si>
    <t xml:space="preserve">Оказание услуг автострахования ОСАГО служебного автотранспорта </t>
  </si>
  <si>
    <t>25.11</t>
  </si>
  <si>
    <t>Поставка элемента дымовой трубы для котельной с. Тымлат Карагин-ского района камчатского края</t>
  </si>
  <si>
    <t>25.7; 27.3</t>
  </si>
  <si>
    <t>25.7, 27.3</t>
  </si>
  <si>
    <t>Поставка МТР для содержания ЗИС (офис АУП) повторно</t>
  </si>
  <si>
    <t xml:space="preserve">Услуги по проведению психиатрического осмотра сотрудников </t>
  </si>
  <si>
    <t>Работы по капитальному ремонту автоматических установок пожарной сигнализации, автоматических установок пожаротушения, систем оповещения и управления эвакуацией людей при пожаре, электрических пожарных сигнализаций с ручными пожарными извещателями на объектах энергоузлов Олюторского, Соболевского, Усть-Камчатского районов Камчатского края</t>
  </si>
  <si>
    <t>В соответствие с п. 61 Правил противопожарного режима в РФ (утвержденных постановлением Правительства РФ от 25.04.2012 № 390), ст. 83, 84 Федерального закона от 22.07.2008 № 123-ФЗ "Технический регламент о требованиях пожарной безопасности"; СП 3.13130.2009 "Системы противопожарной защиты. Система оповещения и управления эвакуацией людей при пожаре. Требования пожарной безопасности"; СП 5.13130.2009 "Системы противопожарной защиты. Установки пожарной сигнализации и пожаротушения автоматические. Нормы и правила проектирования"; п. 13 СП 155.13130.2014 "Склады нефти и нефтепродуктов. Требования пожарной безопасности".</t>
  </si>
  <si>
    <t>Работы по капитальному ремонту автоматических установок пожарной сигнализации, автоматических установок пожаротушения, систем оповещения и управления эвакуацией людей при пожаре на объектах энергоузла Усть-Камчатского района Камчатского края</t>
  </si>
  <si>
    <t>В соответствие с п. 61 Правил противопожарного режима в РФ (утвержденных постановлением Правительства РФ от 25.04.2012 № 390), ст. 83, 84 Федерального закона от 22.07.2008 № 123-ФЗ "Технический регламент о требованиях пожарной безопасности"; СП 3.13130.2009 "Системы противопожарной защиты. Система оповещения и управления эвакуацией людей при пожаре. Требования пожарной безопасности"; СП 5.13130.2009 "Системы противопожарной защиты. Установки пожарной сигнализации и пожаротушения автоматические. Нормы и правила проектирования".</t>
  </si>
  <si>
    <t>71.1</t>
  </si>
  <si>
    <t>Оказание услуг по техническому обследованию дымовых труб: их прочности, устойчивости и эксплуатацион-ной надежности</t>
  </si>
  <si>
    <t>27.20</t>
  </si>
  <si>
    <t>Поставка аккумуляторов, зарядных устройств и комплектующих для текущей эксплуатации ДЭС</t>
  </si>
  <si>
    <t>Поставка бытовой техники для текущей эксплуатации ДЭС</t>
  </si>
  <si>
    <t>Поставка грузоподъемного оборудования для текущей эксплуатации ДЭС</t>
  </si>
  <si>
    <t xml:space="preserve"> 27.3</t>
  </si>
  <si>
    <r>
      <t xml:space="preserve"> </t>
    </r>
    <r>
      <rPr>
        <sz val="9"/>
        <rFont val="Times New Roman"/>
        <family val="1"/>
        <charset val="204"/>
      </rPr>
      <t>27.33</t>
    </r>
  </si>
  <si>
    <t>Поставка кабельно-проводной продукции для текущей эксплуатации ДЭС</t>
  </si>
  <si>
    <t>Поставка крепежных изделий для текущей эксплуатации ДЭС</t>
  </si>
  <si>
    <t>23.13.3; 25.99</t>
  </si>
  <si>
    <t>23.13.13.110; 25.71.14</t>
  </si>
  <si>
    <t>Поставка кухонной утвари для текущей эксплуатации ДЭС</t>
  </si>
  <si>
    <t>Поставка лакокрасочных материалов для текущей эксплуатации ДЭС</t>
  </si>
  <si>
    <t>Поставка мебели для текущей эксплуатации ДЭС</t>
  </si>
  <si>
    <t>Поставка продукции металлопроката для текущей эксплуатации ДЭС</t>
  </si>
  <si>
    <t>27.33; 27.40</t>
  </si>
  <si>
    <t>Поставка осветительного оборудования для текущей эксплуатации ДЭС</t>
  </si>
  <si>
    <t>Поставка пиломатериалов для текущей эксплуатации ДЭС</t>
  </si>
  <si>
    <t>Поставка резинотехнических изделий для текущей эксплуатации ДЭС</t>
  </si>
  <si>
    <t>23.51; 23.65; 23.99</t>
  </si>
  <si>
    <t>23.51.1; 23.65; 23.99.19</t>
  </si>
  <si>
    <t>Поставка стойматериалов для текущей эксплуатации ДЭС</t>
  </si>
  <si>
    <t>Поставка технических жидкостей для текущей эксплуатации ДЭС</t>
  </si>
  <si>
    <t>25.94; 27.4</t>
  </si>
  <si>
    <r>
      <t xml:space="preserve">25.94; </t>
    </r>
    <r>
      <rPr>
        <sz val="9"/>
        <rFont val="Times New Roman"/>
        <family val="1"/>
        <charset val="204"/>
      </rPr>
      <t>27.4</t>
    </r>
  </si>
  <si>
    <t>Поставка электрической продукции для текущей эксплуатации ДЭС</t>
  </si>
  <si>
    <t>Поставка "Электроклинера" для текущей эксплуатации ДЭС</t>
  </si>
  <si>
    <t>Поставка электродов для текущей эксплуатации ДЭС</t>
  </si>
  <si>
    <t>Поставка бочковых насосов для текущей эксплуатации ДЭС</t>
  </si>
  <si>
    <t>Работы по техническому обслуживанию и выполнению работ по текущему и аварийному ремонту двигателей, узлов и агрегатов двигателей ДГУ Cummins на ДЭС-37  АО "Сигма"</t>
  </si>
  <si>
    <t>12.09</t>
  </si>
  <si>
    <t>Поставка инструментов для текущей эксплуатации ДЭС</t>
  </si>
  <si>
    <t>Поставка сантехнических материалов для текущей эксплуатации ДЭС</t>
  </si>
  <si>
    <t>Поставка хозяйственного инвентаря для текущей эксплуатации ДЭС</t>
  </si>
  <si>
    <t>Поставка дизельного моторного масла   Shell Rimula R4X 15W40</t>
  </si>
  <si>
    <t xml:space="preserve">Поставка запасных частей для котлов на текущую эксплуатацию системы теплоснабжения </t>
  </si>
  <si>
    <t>Поставка прочих материалов на текущую эксплуатацию систем теплоснабжения и  водоснабжения</t>
  </si>
  <si>
    <t>Поставка электроприборов на текущую эксплуатацию систем теплоснабжения и водоснабжения</t>
  </si>
  <si>
    <t>Поставка вращающихся механизмов и запасных частей к ним  на текущую эксплуатацию систем теплоснабжения и  водоснабжения</t>
  </si>
  <si>
    <t>Оказание услуг по разработке проекта ОПР (опытно-промышленная разработка) подземного водозабора (скважина) на участке недр местного значения "Анапкинский-2" с. Ильпырское Карагинского района Камчатского края</t>
  </si>
  <si>
    <t>82.30</t>
  </si>
  <si>
    <t>82.30.1</t>
  </si>
  <si>
    <t>Организация участия в мероприятиях Восточного экономического форума</t>
  </si>
  <si>
    <t>Поставка ТМЦ для эксплуатации ДЭС-39 "Тревожное Зарево", январь</t>
  </si>
  <si>
    <t>Поставка ТМЦ для эксплуатации ДЭС-39 "Тревожное Зарево", февраль 1-я поставка</t>
  </si>
  <si>
    <t>Поставка ТМЦ для эксплуатации ДЭС-39 "Тревожное Зарево", февраль 2-я поставка</t>
  </si>
  <si>
    <t>Поставка ТМЦ для эксплуатации ДЭС-39 "Тревожное Зарево", март 1-я поставка</t>
  </si>
  <si>
    <t>19.20.21.315; 19.20.21.440</t>
  </si>
  <si>
    <t>Поставка дизельного топлива (летнее и ТМС) для электростанций и котельных в населенные пункты западного побережья Камчатского края</t>
  </si>
  <si>
    <t>населенные пункты западного побережья Камчатского края</t>
  </si>
  <si>
    <t>Поставка дизельного топлива (летнее и ТМС) для электростанций и котельных в населенные пункты восточного побережья Камчатского края</t>
  </si>
  <si>
    <t>населенные пункты восточного побережья Камчатского края</t>
  </si>
  <si>
    <t>Поставка радиатора для ДГУ DA-C1500HV " 1 (двигатель Cummins KTA 50-GS8, генератор Leroy-Somer LSA52,2 XL65 4P), установленного на ДЭС-5 с. Усть-Хайрюзово Тигильского района Камчатского края</t>
  </si>
  <si>
    <t>26.20</t>
  </si>
  <si>
    <t>26.20.12.110</t>
  </si>
  <si>
    <t>Оказание услуг по замене фискальных накопителей и акктивации скрэйч-карт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</si>
</sst>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mm/yy"/>
  </numFmts>
  <fonts count="29"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9"/>
      <name val="Times New Roman"/>
      <family val="1"/>
      <charset val="204"/>
    </font>
    <font>
      <sz val="10"/>
      <name val="Times New Roman Cyr"/>
      <family val="1"/>
      <charset val="204"/>
    </font>
    <font>
      <b/>
      <sz val="16"/>
      <name val="Arial Cyr"/>
      <charset val="204"/>
    </font>
    <font>
      <sz val="10"/>
      <color indexed="8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b/>
      <sz val="2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B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7" fillId="6" borderId="2" applyNumberFormat="0" applyAlignment="0" applyProtection="0"/>
    <xf numFmtId="0" fontId="8" fillId="0" borderId="0"/>
    <xf numFmtId="0" fontId="11" fillId="0" borderId="0"/>
    <xf numFmtId="164" fontId="12" fillId="7" borderId="3">
      <alignment horizontal="center" vertical="center" wrapText="1"/>
    </xf>
    <xf numFmtId="0" fontId="13" fillId="2" borderId="0" applyNumberFormat="0" applyBorder="0" applyAlignment="0" applyProtection="0"/>
    <xf numFmtId="0" fontId="8" fillId="0" borderId="0"/>
    <xf numFmtId="0" fontId="11" fillId="0" borderId="0"/>
  </cellStyleXfs>
  <cellXfs count="325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0" xfId="0" applyFont="1" applyFill="1" applyBorder="1"/>
    <xf numFmtId="49" fontId="0" fillId="0" borderId="0" xfId="0" applyNumberFormat="1" applyFont="1" applyFill="1"/>
    <xf numFmtId="0" fontId="3" fillId="0" borderId="7" xfId="0" applyFont="1" applyFill="1" applyBorder="1" applyAlignment="1">
      <alignment horizontal="center" wrapText="1"/>
    </xf>
    <xf numFmtId="0" fontId="19" fillId="0" borderId="3" xfId="0" applyFont="1" applyFill="1" applyBorder="1"/>
    <xf numFmtId="0" fontId="18" fillId="0" borderId="0" xfId="0" applyFont="1" applyFill="1"/>
    <xf numFmtId="0" fontId="23" fillId="0" borderId="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top" wrapText="1"/>
    </xf>
    <xf numFmtId="0" fontId="24" fillId="0" borderId="0" xfId="0" applyFont="1" applyFill="1"/>
    <xf numFmtId="4" fontId="0" fillId="0" borderId="0" xfId="0" applyNumberFormat="1" applyFill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7" fillId="0" borderId="0" xfId="0" applyFont="1" applyFill="1"/>
    <xf numFmtId="0" fontId="3" fillId="0" borderId="3" xfId="6" applyFont="1" applyFill="1" applyBorder="1" applyAlignment="1">
      <alignment horizontal="center" vertical="center"/>
    </xf>
    <xf numFmtId="49" fontId="3" fillId="0" borderId="8" xfId="6" applyNumberFormat="1" applyFont="1" applyFill="1" applyBorder="1" applyAlignment="1">
      <alignment horizontal="center" vertical="center" wrapText="1"/>
    </xf>
    <xf numFmtId="0" fontId="3" fillId="0" borderId="3" xfId="6" applyNumberFormat="1" applyFont="1" applyFill="1" applyBorder="1" applyAlignment="1">
      <alignment horizontal="center" vertical="center"/>
    </xf>
    <xf numFmtId="49" fontId="3" fillId="0" borderId="15" xfId="6" applyNumberFormat="1" applyFont="1" applyFill="1" applyBorder="1" applyAlignment="1">
      <alignment horizontal="center" vertical="center" wrapText="1"/>
    </xf>
    <xf numFmtId="0" fontId="3" fillId="0" borderId="16" xfId="6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/>
    </xf>
    <xf numFmtId="49" fontId="19" fillId="0" borderId="3" xfId="6" applyNumberFormat="1" applyFont="1" applyFill="1" applyBorder="1" applyAlignment="1">
      <alignment horizontal="center" vertical="center" wrapText="1"/>
    </xf>
    <xf numFmtId="4" fontId="19" fillId="0" borderId="3" xfId="6" applyNumberFormat="1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/>
    </xf>
    <xf numFmtId="0" fontId="19" fillId="0" borderId="3" xfId="6" applyFont="1" applyFill="1" applyBorder="1" applyAlignment="1">
      <alignment horizontal="center" vertical="center" wrapText="1"/>
    </xf>
    <xf numFmtId="0" fontId="19" fillId="0" borderId="3" xfId="6" applyNumberFormat="1" applyFont="1" applyFill="1" applyBorder="1" applyAlignment="1">
      <alignment horizontal="center" vertical="center" wrapText="1"/>
    </xf>
    <xf numFmtId="17" fontId="19" fillId="0" borderId="3" xfId="6" applyNumberFormat="1" applyFont="1" applyFill="1" applyBorder="1" applyAlignment="1">
      <alignment horizontal="center" vertical="center" wrapText="1"/>
    </xf>
    <xf numFmtId="2" fontId="3" fillId="0" borderId="3" xfId="6" applyNumberFormat="1" applyFont="1" applyFill="1" applyBorder="1" applyAlignment="1">
      <alignment horizontal="center" vertical="center" wrapText="1"/>
    </xf>
    <xf numFmtId="49" fontId="3" fillId="0" borderId="3" xfId="6" applyNumberFormat="1" applyFont="1" applyFill="1" applyBorder="1" applyAlignment="1">
      <alignment horizontal="center" vertical="center"/>
    </xf>
    <xf numFmtId="0" fontId="3" fillId="0" borderId="3" xfId="6" applyNumberFormat="1" applyFont="1" applyFill="1" applyBorder="1" applyAlignment="1">
      <alignment horizontal="center" vertical="center" wrapText="1"/>
    </xf>
    <xf numFmtId="0" fontId="3" fillId="0" borderId="17" xfId="6" applyFont="1" applyFill="1" applyBorder="1" applyAlignment="1">
      <alignment horizontal="center" vertical="center" wrapText="1"/>
    </xf>
    <xf numFmtId="0" fontId="3" fillId="0" borderId="16" xfId="6" applyNumberFormat="1" applyFont="1" applyFill="1" applyBorder="1" applyAlignment="1">
      <alignment horizontal="center" vertical="center"/>
    </xf>
    <xf numFmtId="4" fontId="3" fillId="0" borderId="17" xfId="6" applyNumberFormat="1" applyFont="1" applyFill="1" applyBorder="1" applyAlignment="1">
      <alignment horizontal="center" vertical="center" wrapText="1"/>
    </xf>
    <xf numFmtId="0" fontId="3" fillId="0" borderId="16" xfId="6" applyFont="1" applyFill="1" applyBorder="1" applyAlignment="1">
      <alignment horizontal="center" vertical="center" wrapText="1"/>
    </xf>
    <xf numFmtId="4" fontId="10" fillId="0" borderId="3" xfId="6" applyNumberFormat="1" applyFont="1" applyFill="1" applyBorder="1" applyAlignment="1">
      <alignment horizontal="center" vertical="center" wrapText="1"/>
    </xf>
    <xf numFmtId="49" fontId="18" fillId="0" borderId="3" xfId="6" applyNumberFormat="1" applyFont="1" applyFill="1" applyBorder="1" applyAlignment="1">
      <alignment horizontal="center" vertical="center" wrapText="1"/>
    </xf>
    <xf numFmtId="0" fontId="3" fillId="0" borderId="8" xfId="6" applyNumberFormat="1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 wrapText="1"/>
    </xf>
    <xf numFmtId="2" fontId="21" fillId="0" borderId="3" xfId="6" applyNumberFormat="1" applyFont="1" applyFill="1" applyBorder="1" applyAlignment="1">
      <alignment horizontal="center" vertical="center" wrapText="1"/>
    </xf>
    <xf numFmtId="0" fontId="3" fillId="0" borderId="16" xfId="6" applyFont="1" applyFill="1" applyBorder="1" applyAlignment="1">
      <alignment horizontal="center" wrapText="1"/>
    </xf>
    <xf numFmtId="0" fontId="3" fillId="0" borderId="16" xfId="6" applyFont="1" applyFill="1" applyBorder="1" applyAlignment="1">
      <alignment horizontal="center"/>
    </xf>
    <xf numFmtId="0" fontId="3" fillId="0" borderId="15" xfId="6" applyFont="1" applyFill="1" applyBorder="1" applyAlignment="1">
      <alignment horizontal="center" vertical="center" wrapText="1"/>
    </xf>
    <xf numFmtId="0" fontId="3" fillId="0" borderId="8" xfId="6" applyFont="1" applyFill="1" applyBorder="1" applyAlignment="1">
      <alignment horizontal="center" vertical="center"/>
    </xf>
    <xf numFmtId="0" fontId="19" fillId="0" borderId="8" xfId="6" applyNumberFormat="1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wrapText="1"/>
    </xf>
    <xf numFmtId="2" fontId="3" fillId="0" borderId="8" xfId="6" applyNumberFormat="1" applyFont="1" applyFill="1" applyBorder="1" applyAlignment="1">
      <alignment horizontal="center" vertical="center" wrapText="1"/>
    </xf>
    <xf numFmtId="4" fontId="3" fillId="0" borderId="15" xfId="6" applyNumberFormat="1" applyFont="1" applyFill="1" applyBorder="1" applyAlignment="1">
      <alignment horizontal="center" vertical="center" wrapText="1"/>
    </xf>
    <xf numFmtId="1" fontId="3" fillId="0" borderId="3" xfId="6" applyNumberFormat="1" applyFont="1" applyFill="1" applyBorder="1" applyAlignment="1">
      <alignment horizontal="center" vertical="center" wrapText="1"/>
    </xf>
    <xf numFmtId="0" fontId="18" fillId="0" borderId="8" xfId="6" applyFont="1" applyFill="1" applyBorder="1" applyAlignment="1">
      <alignment horizontal="center" vertical="center" wrapText="1"/>
    </xf>
    <xf numFmtId="0" fontId="18" fillId="0" borderId="3" xfId="6" applyFont="1" applyFill="1" applyBorder="1" applyAlignment="1">
      <alignment horizontal="center" vertical="center" wrapText="1"/>
    </xf>
    <xf numFmtId="0" fontId="18" fillId="0" borderId="18" xfId="6" applyFont="1" applyFill="1" applyBorder="1" applyAlignment="1">
      <alignment horizontal="center" vertical="center" wrapText="1"/>
    </xf>
    <xf numFmtId="49" fontId="18" fillId="0" borderId="18" xfId="6" applyNumberFormat="1" applyFont="1" applyFill="1" applyBorder="1" applyAlignment="1">
      <alignment horizontal="center" vertical="center" wrapText="1"/>
    </xf>
    <xf numFmtId="0" fontId="18" fillId="0" borderId="3" xfId="6" applyFont="1" applyFill="1" applyBorder="1" applyAlignment="1">
      <alignment horizontal="center" vertical="center"/>
    </xf>
    <xf numFmtId="0" fontId="3" fillId="8" borderId="3" xfId="6" applyFont="1" applyFill="1" applyBorder="1" applyAlignment="1">
      <alignment horizontal="center" vertical="center" wrapText="1"/>
    </xf>
    <xf numFmtId="0" fontId="26" fillId="0" borderId="3" xfId="6" applyFont="1" applyFill="1" applyBorder="1" applyAlignment="1">
      <alignment horizontal="center" vertical="center" wrapText="1"/>
    </xf>
    <xf numFmtId="0" fontId="3" fillId="0" borderId="21" xfId="6" applyFont="1" applyFill="1" applyBorder="1" applyAlignment="1">
      <alignment horizontal="center" vertical="center" wrapText="1"/>
    </xf>
    <xf numFmtId="49" fontId="3" fillId="0" borderId="3" xfId="6" applyNumberFormat="1" applyFont="1" applyFill="1" applyBorder="1" applyAlignment="1">
      <alignment horizontal="center" vertical="center" wrapText="1"/>
    </xf>
    <xf numFmtId="0" fontId="3" fillId="0" borderId="8" xfId="6" applyFont="1" applyFill="1" applyBorder="1" applyAlignment="1">
      <alignment horizontal="center" vertical="center" wrapText="1"/>
    </xf>
    <xf numFmtId="4" fontId="3" fillId="0" borderId="3" xfId="6" applyNumberFormat="1" applyFont="1" applyFill="1" applyBorder="1" applyAlignment="1">
      <alignment horizontal="center" vertical="center" wrapText="1"/>
    </xf>
    <xf numFmtId="4" fontId="3" fillId="0" borderId="8" xfId="6" applyNumberFormat="1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19" fillId="0" borderId="15" xfId="6" applyNumberFormat="1" applyFont="1" applyFill="1" applyBorder="1" applyAlignment="1">
      <alignment horizontal="center" vertical="center" wrapText="1"/>
    </xf>
    <xf numFmtId="2" fontId="10" fillId="0" borderId="3" xfId="6" applyNumberFormat="1" applyFont="1" applyFill="1" applyBorder="1" applyAlignment="1">
      <alignment horizontal="center" vertical="center" wrapText="1"/>
    </xf>
    <xf numFmtId="0" fontId="18" fillId="0" borderId="8" xfId="6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 wrapText="1"/>
    </xf>
    <xf numFmtId="0" fontId="25" fillId="0" borderId="3" xfId="6" applyFont="1" applyFill="1" applyBorder="1" applyAlignment="1">
      <alignment horizontal="center" vertical="center" wrapText="1"/>
    </xf>
    <xf numFmtId="0" fontId="10" fillId="0" borderId="8" xfId="6" applyFont="1" applyFill="1" applyBorder="1" applyAlignment="1">
      <alignment horizontal="center" vertical="center" wrapText="1"/>
    </xf>
    <xf numFmtId="0" fontId="22" fillId="0" borderId="3" xfId="6" applyFont="1" applyFill="1" applyBorder="1" applyAlignment="1">
      <alignment horizontal="center" vertical="center" wrapText="1"/>
    </xf>
    <xf numFmtId="0" fontId="22" fillId="0" borderId="8" xfId="6" applyFont="1" applyFill="1" applyBorder="1" applyAlignment="1">
      <alignment horizontal="center" vertical="center" wrapText="1"/>
    </xf>
    <xf numFmtId="49" fontId="18" fillId="0" borderId="8" xfId="6" applyNumberFormat="1" applyFont="1" applyFill="1" applyBorder="1" applyAlignment="1">
      <alignment horizontal="center" vertical="center" wrapText="1"/>
    </xf>
    <xf numFmtId="0" fontId="3" fillId="0" borderId="13" xfId="6" applyFont="1" applyFill="1" applyBorder="1" applyAlignment="1">
      <alignment horizontal="center"/>
    </xf>
    <xf numFmtId="0" fontId="19" fillId="0" borderId="16" xfId="6" applyNumberFormat="1" applyFont="1" applyFill="1" applyBorder="1" applyAlignment="1">
      <alignment horizontal="center" vertical="center" wrapText="1"/>
    </xf>
    <xf numFmtId="0" fontId="3" fillId="0" borderId="12" xfId="6" applyFont="1" applyFill="1" applyBorder="1" applyAlignment="1">
      <alignment horizontal="center"/>
    </xf>
    <xf numFmtId="0" fontId="26" fillId="0" borderId="18" xfId="6" applyFont="1" applyFill="1" applyBorder="1" applyAlignment="1">
      <alignment horizontal="center" vertical="center" wrapText="1"/>
    </xf>
    <xf numFmtId="0" fontId="3" fillId="0" borderId="15" xfId="6" applyNumberFormat="1" applyFont="1" applyFill="1" applyBorder="1" applyAlignment="1">
      <alignment horizontal="center" vertical="center" wrapText="1"/>
    </xf>
    <xf numFmtId="0" fontId="19" fillId="0" borderId="8" xfId="6" applyFont="1" applyFill="1" applyBorder="1" applyAlignment="1">
      <alignment horizontal="center" vertical="center" wrapText="1"/>
    </xf>
    <xf numFmtId="0" fontId="19" fillId="0" borderId="16" xfId="6" applyFont="1" applyFill="1" applyBorder="1" applyAlignment="1">
      <alignment horizontal="center" vertical="center" wrapText="1"/>
    </xf>
    <xf numFmtId="0" fontId="3" fillId="0" borderId="15" xfId="6" applyFont="1" applyFill="1" applyBorder="1" applyAlignment="1">
      <alignment horizontal="center" vertical="center"/>
    </xf>
    <xf numFmtId="4" fontId="19" fillId="0" borderId="8" xfId="6" applyNumberFormat="1" applyFont="1" applyFill="1" applyBorder="1" applyAlignment="1">
      <alignment horizontal="center" vertical="center" wrapText="1"/>
    </xf>
    <xf numFmtId="49" fontId="19" fillId="0" borderId="8" xfId="6" applyNumberFormat="1" applyFont="1" applyFill="1" applyBorder="1" applyAlignment="1">
      <alignment horizontal="center" vertical="center" wrapText="1"/>
    </xf>
    <xf numFmtId="49" fontId="19" fillId="0" borderId="3" xfId="6" applyNumberFormat="1" applyFont="1" applyFill="1" applyBorder="1" applyAlignment="1">
      <alignment horizontal="center" vertical="center"/>
    </xf>
    <xf numFmtId="17" fontId="19" fillId="0" borderId="8" xfId="6" applyNumberFormat="1" applyFont="1" applyFill="1" applyBorder="1" applyAlignment="1">
      <alignment horizontal="center" vertical="center" wrapText="1"/>
    </xf>
    <xf numFmtId="4" fontId="10" fillId="0" borderId="8" xfId="6" applyNumberFormat="1" applyFont="1" applyFill="1" applyBorder="1" applyAlignment="1">
      <alignment horizontal="center" vertical="center" wrapText="1"/>
    </xf>
    <xf numFmtId="4" fontId="19" fillId="0" borderId="17" xfId="6" applyNumberFormat="1" applyFont="1" applyFill="1" applyBorder="1" applyAlignment="1">
      <alignment horizontal="center" vertical="center" wrapText="1"/>
    </xf>
    <xf numFmtId="49" fontId="3" fillId="0" borderId="21" xfId="6" applyNumberFormat="1" applyFont="1" applyFill="1" applyBorder="1" applyAlignment="1">
      <alignment horizontal="center" vertical="center" wrapText="1"/>
    </xf>
    <xf numFmtId="17" fontId="19" fillId="0" borderId="21" xfId="6" applyNumberFormat="1" applyFont="1" applyFill="1" applyBorder="1" applyAlignment="1">
      <alignment horizontal="center" vertical="center" wrapText="1"/>
    </xf>
    <xf numFmtId="49" fontId="18" fillId="0" borderId="21" xfId="6" applyNumberFormat="1" applyFont="1" applyFill="1" applyBorder="1" applyAlignment="1">
      <alignment horizontal="center" vertical="center" wrapText="1"/>
    </xf>
    <xf numFmtId="0" fontId="18" fillId="0" borderId="15" xfId="6" applyFont="1" applyFill="1" applyBorder="1" applyAlignment="1">
      <alignment horizontal="center" vertical="center" wrapText="1"/>
    </xf>
    <xf numFmtId="0" fontId="3" fillId="0" borderId="21" xfId="6" applyFont="1" applyFill="1" applyBorder="1" applyAlignment="1">
      <alignment horizontal="center" vertical="center"/>
    </xf>
    <xf numFmtId="165" fontId="3" fillId="0" borderId="3" xfId="6" applyNumberFormat="1" applyFont="1" applyFill="1" applyBorder="1" applyAlignment="1">
      <alignment horizontal="center" vertical="center" wrapText="1"/>
    </xf>
    <xf numFmtId="165" fontId="3" fillId="0" borderId="8" xfId="6" applyNumberFormat="1" applyFont="1" applyFill="1" applyBorder="1" applyAlignment="1">
      <alignment horizontal="center" vertical="center" wrapText="1"/>
    </xf>
    <xf numFmtId="165" fontId="3" fillId="0" borderId="15" xfId="6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6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18" fillId="9" borderId="3" xfId="0" applyNumberFormat="1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4" fontId="3" fillId="9" borderId="3" xfId="0" applyNumberFormat="1" applyFont="1" applyFill="1" applyBorder="1" applyAlignment="1">
      <alignment horizontal="center" vertical="center" wrapText="1"/>
    </xf>
    <xf numFmtId="49" fontId="3" fillId="9" borderId="3" xfId="0" applyNumberFormat="1" applyFont="1" applyFill="1" applyBorder="1" applyAlignment="1">
      <alignment horizontal="center" vertical="center" wrapText="1"/>
    </xf>
    <xf numFmtId="0" fontId="3" fillId="9" borderId="3" xfId="6" applyFont="1" applyFill="1" applyBorder="1" applyAlignment="1">
      <alignment horizontal="center" vertical="center" wrapText="1"/>
    </xf>
    <xf numFmtId="4" fontId="3" fillId="9" borderId="3" xfId="6" applyNumberFormat="1" applyFont="1" applyFill="1" applyBorder="1" applyAlignment="1">
      <alignment horizontal="center" vertical="center" wrapText="1"/>
    </xf>
    <xf numFmtId="0" fontId="18" fillId="10" borderId="3" xfId="6" applyFont="1" applyFill="1" applyBorder="1" applyAlignment="1">
      <alignment horizontal="center" vertical="center"/>
    </xf>
    <xf numFmtId="0" fontId="3" fillId="10" borderId="8" xfId="6" applyFont="1" applyFill="1" applyBorder="1" applyAlignment="1">
      <alignment horizontal="center" vertical="center" wrapText="1"/>
    </xf>
    <xf numFmtId="0" fontId="3" fillId="10" borderId="3" xfId="6" applyFont="1" applyFill="1" applyBorder="1" applyAlignment="1">
      <alignment horizontal="center" vertical="center" wrapText="1"/>
    </xf>
    <xf numFmtId="0" fontId="3" fillId="10" borderId="3" xfId="6" applyNumberFormat="1" applyFont="1" applyFill="1" applyBorder="1" applyAlignment="1" applyProtection="1">
      <alignment horizontal="center" vertical="center"/>
      <protection locked="0"/>
    </xf>
    <xf numFmtId="0" fontId="10" fillId="10" borderId="13" xfId="6" applyFont="1" applyFill="1" applyBorder="1" applyAlignment="1">
      <alignment horizontal="center" vertical="center" wrapText="1"/>
    </xf>
    <xf numFmtId="2" fontId="21" fillId="10" borderId="3" xfId="6" applyNumberFormat="1" applyFont="1" applyFill="1" applyBorder="1" applyAlignment="1">
      <alignment horizontal="center" vertical="center" wrapText="1"/>
    </xf>
    <xf numFmtId="49" fontId="3" fillId="10" borderId="3" xfId="6" applyNumberFormat="1" applyFont="1" applyFill="1" applyBorder="1" applyAlignment="1">
      <alignment horizontal="center" vertical="center" wrapText="1"/>
    </xf>
    <xf numFmtId="4" fontId="3" fillId="10" borderId="3" xfId="6" applyNumberFormat="1" applyFont="1" applyFill="1" applyBorder="1" applyAlignment="1">
      <alignment horizontal="center" vertical="center" wrapText="1"/>
    </xf>
    <xf numFmtId="165" fontId="3" fillId="10" borderId="3" xfId="6" applyNumberFormat="1" applyFont="1" applyFill="1" applyBorder="1" applyAlignment="1">
      <alignment horizontal="center" vertical="center" wrapText="1"/>
    </xf>
    <xf numFmtId="0" fontId="3" fillId="10" borderId="3" xfId="6" applyFont="1" applyFill="1" applyBorder="1" applyAlignment="1">
      <alignment horizontal="center" vertical="center"/>
    </xf>
    <xf numFmtId="49" fontId="3" fillId="9" borderId="8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8" fillId="9" borderId="3" xfId="0" applyFont="1" applyFill="1" applyBorder="1" applyAlignment="1">
      <alignment horizontal="center" vertical="center" wrapText="1"/>
    </xf>
    <xf numFmtId="165" fontId="3" fillId="9" borderId="3" xfId="6" applyNumberFormat="1" applyFont="1" applyFill="1" applyBorder="1" applyAlignment="1">
      <alignment horizontal="center" vertical="center" wrapText="1"/>
    </xf>
    <xf numFmtId="49" fontId="3" fillId="9" borderId="3" xfId="6" applyNumberFormat="1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wrapText="1"/>
    </xf>
    <xf numFmtId="49" fontId="18" fillId="9" borderId="3" xfId="6" applyNumberFormat="1" applyFont="1" applyFill="1" applyBorder="1" applyAlignment="1">
      <alignment horizontal="center" vertical="center" wrapText="1"/>
    </xf>
    <xf numFmtId="17" fontId="19" fillId="9" borderId="3" xfId="6" applyNumberFormat="1" applyFont="1" applyFill="1" applyBorder="1" applyAlignment="1">
      <alignment horizontal="center" vertical="center" wrapText="1"/>
    </xf>
    <xf numFmtId="0" fontId="19" fillId="9" borderId="3" xfId="6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3" xfId="0" applyNumberFormat="1" applyFont="1" applyFill="1" applyBorder="1" applyAlignment="1">
      <alignment horizontal="center" vertical="center" wrapText="1"/>
    </xf>
    <xf numFmtId="0" fontId="19" fillId="10" borderId="3" xfId="0" applyNumberFormat="1" applyFont="1" applyFill="1" applyBorder="1" applyAlignment="1">
      <alignment horizontal="center" vertical="center" wrapText="1"/>
    </xf>
    <xf numFmtId="4" fontId="3" fillId="10" borderId="3" xfId="0" applyNumberFormat="1" applyFont="1" applyFill="1" applyBorder="1" applyAlignment="1">
      <alignment horizontal="center" vertical="center" wrapText="1"/>
    </xf>
    <xf numFmtId="49" fontId="19" fillId="10" borderId="3" xfId="0" applyNumberFormat="1" applyFont="1" applyFill="1" applyBorder="1" applyAlignment="1">
      <alignment horizontal="center" vertical="center" wrapText="1"/>
    </xf>
    <xf numFmtId="17" fontId="19" fillId="10" borderId="3" xfId="0" applyNumberFormat="1" applyFont="1" applyFill="1" applyBorder="1" applyAlignment="1">
      <alignment horizontal="center" vertical="center" wrapText="1"/>
    </xf>
    <xf numFmtId="4" fontId="3" fillId="10" borderId="8" xfId="0" applyNumberFormat="1" applyFont="1" applyFill="1" applyBorder="1" applyAlignment="1">
      <alignment horizontal="center" vertical="center" wrapText="1"/>
    </xf>
    <xf numFmtId="49" fontId="3" fillId="10" borderId="3" xfId="0" applyNumberFormat="1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 wrapText="1"/>
    </xf>
    <xf numFmtId="49" fontId="3" fillId="10" borderId="18" xfId="0" applyNumberFormat="1" applyFont="1" applyFill="1" applyBorder="1" applyAlignment="1">
      <alignment horizontal="center" vertical="center" wrapText="1"/>
    </xf>
    <xf numFmtId="0" fontId="3" fillId="10" borderId="16" xfId="0" applyNumberFormat="1" applyFont="1" applyFill="1" applyBorder="1" applyAlignment="1">
      <alignment horizontal="center" vertical="center"/>
    </xf>
    <xf numFmtId="2" fontId="19" fillId="10" borderId="3" xfId="0" applyNumberFormat="1" applyFont="1" applyFill="1" applyBorder="1" applyAlignment="1">
      <alignment horizontal="center" vertical="center" wrapText="1"/>
    </xf>
    <xf numFmtId="49" fontId="3" fillId="10" borderId="8" xfId="0" applyNumberFormat="1" applyFont="1" applyFill="1" applyBorder="1" applyAlignment="1">
      <alignment horizontal="center" vertical="center" wrapText="1"/>
    </xf>
    <xf numFmtId="0" fontId="18" fillId="10" borderId="8" xfId="6" applyFont="1" applyFill="1" applyBorder="1" applyAlignment="1">
      <alignment horizontal="center" vertical="center" wrapText="1"/>
    </xf>
    <xf numFmtId="49" fontId="3" fillId="10" borderId="8" xfId="6" applyNumberFormat="1" applyFont="1" applyFill="1" applyBorder="1" applyAlignment="1">
      <alignment horizontal="center" vertical="center"/>
    </xf>
    <xf numFmtId="4" fontId="3" fillId="10" borderId="0" xfId="6" applyNumberFormat="1" applyFont="1" applyFill="1" applyAlignment="1">
      <alignment horizontal="center" vertical="center"/>
    </xf>
    <xf numFmtId="0" fontId="18" fillId="10" borderId="3" xfId="6" applyFont="1" applyFill="1" applyBorder="1" applyAlignment="1">
      <alignment horizontal="center" vertical="center" wrapText="1"/>
    </xf>
    <xf numFmtId="0" fontId="18" fillId="10" borderId="18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wrapText="1"/>
    </xf>
    <xf numFmtId="0" fontId="3" fillId="10" borderId="16" xfId="0" applyFont="1" applyFill="1" applyBorder="1" applyAlignment="1">
      <alignment horizontal="center" vertical="center" wrapText="1"/>
    </xf>
    <xf numFmtId="49" fontId="18" fillId="10" borderId="3" xfId="6" applyNumberFormat="1" applyFont="1" applyFill="1" applyBorder="1" applyAlignment="1">
      <alignment horizontal="center" vertical="center" wrapText="1"/>
    </xf>
    <xf numFmtId="0" fontId="19" fillId="10" borderId="8" xfId="6" applyNumberFormat="1" applyFont="1" applyFill="1" applyBorder="1" applyAlignment="1">
      <alignment horizontal="center" vertical="center" wrapText="1"/>
    </xf>
    <xf numFmtId="0" fontId="19" fillId="10" borderId="3" xfId="6" applyNumberFormat="1" applyFont="1" applyFill="1" applyBorder="1" applyAlignment="1">
      <alignment horizontal="center" vertical="center" wrapText="1"/>
    </xf>
    <xf numFmtId="49" fontId="19" fillId="10" borderId="3" xfId="6" applyNumberFormat="1" applyFont="1" applyFill="1" applyBorder="1" applyAlignment="1">
      <alignment horizontal="center" vertical="center" wrapText="1"/>
    </xf>
    <xf numFmtId="17" fontId="19" fillId="10" borderId="3" xfId="6" applyNumberFormat="1" applyFont="1" applyFill="1" applyBorder="1" applyAlignment="1">
      <alignment horizontal="center" vertical="center" wrapText="1"/>
    </xf>
    <xf numFmtId="165" fontId="3" fillId="10" borderId="8" xfId="6" applyNumberFormat="1" applyFont="1" applyFill="1" applyBorder="1" applyAlignment="1">
      <alignment horizontal="center" vertical="center" wrapText="1"/>
    </xf>
    <xf numFmtId="0" fontId="19" fillId="10" borderId="8" xfId="6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3" xfId="6" applyNumberFormat="1" applyFont="1" applyFill="1" applyBorder="1" applyAlignment="1">
      <alignment horizontal="center" vertical="center"/>
    </xf>
    <xf numFmtId="2" fontId="10" fillId="10" borderId="3" xfId="6" applyNumberFormat="1" applyFont="1" applyFill="1" applyBorder="1" applyAlignment="1">
      <alignment horizontal="center" vertical="center" wrapText="1"/>
    </xf>
    <xf numFmtId="4" fontId="10" fillId="10" borderId="3" xfId="6" applyNumberFormat="1" applyFont="1" applyFill="1" applyBorder="1" applyAlignment="1">
      <alignment horizontal="center" vertical="center" wrapText="1"/>
    </xf>
    <xf numFmtId="2" fontId="3" fillId="10" borderId="3" xfId="6" applyNumberFormat="1" applyFont="1" applyFill="1" applyBorder="1" applyAlignment="1">
      <alignment horizontal="center" vertical="center" wrapText="1"/>
    </xf>
    <xf numFmtId="4" fontId="3" fillId="10" borderId="8" xfId="6" applyNumberFormat="1" applyFont="1" applyFill="1" applyBorder="1" applyAlignment="1">
      <alignment horizontal="center" vertical="center" wrapText="1"/>
    </xf>
    <xf numFmtId="49" fontId="18" fillId="10" borderId="18" xfId="6" applyNumberFormat="1" applyFont="1" applyFill="1" applyBorder="1" applyAlignment="1">
      <alignment horizontal="center" vertical="center" wrapText="1"/>
    </xf>
    <xf numFmtId="4" fontId="3" fillId="10" borderId="18" xfId="6" applyNumberFormat="1" applyFont="1" applyFill="1" applyBorder="1" applyAlignment="1">
      <alignment horizontal="center" vertical="center" wrapText="1"/>
    </xf>
    <xf numFmtId="0" fontId="3" fillId="10" borderId="8" xfId="6" applyNumberFormat="1" applyFont="1" applyFill="1" applyBorder="1" applyAlignment="1">
      <alignment horizontal="center" vertical="center"/>
    </xf>
    <xf numFmtId="165" fontId="3" fillId="10" borderId="15" xfId="6" applyNumberFormat="1" applyFont="1" applyFill="1" applyBorder="1" applyAlignment="1">
      <alignment horizontal="center" vertical="center" wrapText="1"/>
    </xf>
    <xf numFmtId="0" fontId="19" fillId="10" borderId="3" xfId="6" applyFont="1" applyFill="1" applyBorder="1" applyAlignment="1">
      <alignment horizontal="center" vertical="center" wrapText="1"/>
    </xf>
    <xf numFmtId="49" fontId="18" fillId="10" borderId="3" xfId="0" applyNumberFormat="1" applyFont="1" applyFill="1" applyBorder="1" applyAlignment="1">
      <alignment horizontal="center" vertical="center" wrapText="1"/>
    </xf>
    <xf numFmtId="0" fontId="3" fillId="10" borderId="3" xfId="0" applyNumberFormat="1" applyFont="1" applyFill="1" applyBorder="1" applyAlignment="1">
      <alignment horizontal="center" vertical="center"/>
    </xf>
    <xf numFmtId="4" fontId="3" fillId="10" borderId="17" xfId="0" applyNumberFormat="1" applyFont="1" applyFill="1" applyBorder="1" applyAlignment="1">
      <alignment horizontal="center" vertical="center" wrapText="1"/>
    </xf>
    <xf numFmtId="165" fontId="3" fillId="10" borderId="3" xfId="0" applyNumberFormat="1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2" fontId="3" fillId="10" borderId="8" xfId="6" applyNumberFormat="1" applyFont="1" applyFill="1" applyBorder="1" applyAlignment="1">
      <alignment horizontal="center" vertical="center" wrapText="1"/>
    </xf>
    <xf numFmtId="0" fontId="3" fillId="10" borderId="3" xfId="6" applyNumberFormat="1" applyFont="1" applyFill="1" applyBorder="1" applyAlignment="1">
      <alignment horizontal="center" vertical="center" wrapText="1"/>
    </xf>
    <xf numFmtId="49" fontId="3" fillId="10" borderId="8" xfId="6" applyNumberFormat="1" applyFont="1" applyFill="1" applyBorder="1" applyAlignment="1">
      <alignment horizontal="center" vertical="center" wrapText="1"/>
    </xf>
    <xf numFmtId="0" fontId="18" fillId="10" borderId="18" xfId="6" applyFont="1" applyFill="1" applyBorder="1" applyAlignment="1">
      <alignment horizontal="center" vertical="center" wrapText="1"/>
    </xf>
    <xf numFmtId="0" fontId="3" fillId="10" borderId="16" xfId="6" applyFont="1" applyFill="1" applyBorder="1" applyAlignment="1">
      <alignment horizontal="center" vertical="center" wrapText="1"/>
    </xf>
    <xf numFmtId="1" fontId="3" fillId="10" borderId="3" xfId="6" applyNumberFormat="1" applyFont="1" applyFill="1" applyBorder="1" applyAlignment="1">
      <alignment horizontal="center" vertical="center" wrapText="1"/>
    </xf>
    <xf numFmtId="49" fontId="18" fillId="10" borderId="18" xfId="0" applyNumberFormat="1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/>
    </xf>
    <xf numFmtId="0" fontId="18" fillId="10" borderId="3" xfId="0" applyFont="1" applyFill="1" applyBorder="1" applyAlignment="1">
      <alignment horizontal="center" vertical="center"/>
    </xf>
    <xf numFmtId="0" fontId="18" fillId="10" borderId="18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 wrapText="1"/>
    </xf>
    <xf numFmtId="2" fontId="21" fillId="10" borderId="3" xfId="0" applyNumberFormat="1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/>
    </xf>
    <xf numFmtId="0" fontId="28" fillId="10" borderId="3" xfId="0" applyFont="1" applyFill="1" applyBorder="1" applyAlignment="1">
      <alignment horizontal="center" vertical="center" wrapText="1"/>
    </xf>
    <xf numFmtId="49" fontId="3" fillId="10" borderId="28" xfId="0" applyNumberFormat="1" applyFont="1" applyFill="1" applyBorder="1" applyAlignment="1">
      <alignment horizontal="center" vertical="center" wrapText="1"/>
    </xf>
    <xf numFmtId="4" fontId="19" fillId="9" borderId="3" xfId="0" applyNumberFormat="1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49" fontId="3" fillId="10" borderId="8" xfId="0" applyNumberFormat="1" applyFont="1" applyFill="1" applyBorder="1" applyAlignment="1">
      <alignment horizontal="center" vertical="center"/>
    </xf>
    <xf numFmtId="4" fontId="3" fillId="10" borderId="0" xfId="0" applyNumberFormat="1" applyFont="1" applyFill="1" applyAlignment="1">
      <alignment horizontal="center" vertical="center"/>
    </xf>
    <xf numFmtId="0" fontId="18" fillId="10" borderId="8" xfId="0" applyFont="1" applyFill="1" applyBorder="1" applyAlignment="1">
      <alignment horizontal="center" vertical="center" wrapText="1"/>
    </xf>
    <xf numFmtId="0" fontId="3" fillId="10" borderId="17" xfId="6" applyFont="1" applyFill="1" applyBorder="1" applyAlignment="1">
      <alignment horizontal="center" vertical="center" wrapText="1"/>
    </xf>
    <xf numFmtId="0" fontId="3" fillId="10" borderId="16" xfId="0" applyNumberFormat="1" applyFont="1" applyFill="1" applyBorder="1" applyAlignment="1">
      <alignment horizontal="center" vertical="center" wrapText="1"/>
    </xf>
    <xf numFmtId="4" fontId="19" fillId="10" borderId="3" xfId="0" applyNumberFormat="1" applyFont="1" applyFill="1" applyBorder="1" applyAlignment="1">
      <alignment horizontal="center" vertical="center" wrapText="1"/>
    </xf>
    <xf numFmtId="0" fontId="3" fillId="10" borderId="18" xfId="6" applyFont="1" applyFill="1" applyBorder="1" applyAlignment="1">
      <alignment horizontal="center" vertical="center" wrapText="1"/>
    </xf>
    <xf numFmtId="0" fontId="3" fillId="10" borderId="8" xfId="0" applyNumberFormat="1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49" fontId="3" fillId="10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 wrapText="1"/>
    </xf>
    <xf numFmtId="0" fontId="18" fillId="9" borderId="18" xfId="0" applyFont="1" applyFill="1" applyBorder="1" applyAlignment="1">
      <alignment horizontal="center" vertical="center" wrapText="1"/>
    </xf>
    <xf numFmtId="0" fontId="3" fillId="10" borderId="3" xfId="6" applyFont="1" applyFill="1" applyBorder="1" applyAlignment="1">
      <alignment horizontal="center" wrapText="1"/>
    </xf>
    <xf numFmtId="0" fontId="3" fillId="10" borderId="8" xfId="6" applyFont="1" applyFill="1" applyBorder="1" applyAlignment="1">
      <alignment horizontal="center" wrapText="1"/>
    </xf>
    <xf numFmtId="17" fontId="19" fillId="10" borderId="8" xfId="6" applyNumberFormat="1" applyFont="1" applyFill="1" applyBorder="1" applyAlignment="1">
      <alignment horizontal="center" vertical="center" wrapText="1"/>
    </xf>
    <xf numFmtId="0" fontId="28" fillId="10" borderId="3" xfId="0" applyNumberFormat="1" applyFont="1" applyFill="1" applyBorder="1" applyAlignment="1">
      <alignment horizontal="center" vertical="center" wrapText="1"/>
    </xf>
    <xf numFmtId="0" fontId="3" fillId="10" borderId="8" xfId="6" applyFont="1" applyFill="1" applyBorder="1" applyAlignment="1">
      <alignment horizontal="center" vertical="center"/>
    </xf>
    <xf numFmtId="4" fontId="3" fillId="10" borderId="15" xfId="6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2" fontId="10" fillId="10" borderId="3" xfId="0" applyNumberFormat="1" applyFont="1" applyFill="1" applyBorder="1" applyAlignment="1">
      <alignment horizontal="center" vertical="center" wrapText="1"/>
    </xf>
    <xf numFmtId="4" fontId="10" fillId="10" borderId="3" xfId="0" applyNumberFormat="1" applyFont="1" applyFill="1" applyBorder="1" applyAlignment="1">
      <alignment horizontal="center" vertical="center" wrapText="1"/>
    </xf>
    <xf numFmtId="4" fontId="19" fillId="10" borderId="3" xfId="6" applyNumberFormat="1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19" fillId="10" borderId="15" xfId="0" applyNumberFormat="1" applyFont="1" applyFill="1" applyBorder="1" applyAlignment="1">
      <alignment horizontal="center" vertical="center" wrapText="1"/>
    </xf>
    <xf numFmtId="4" fontId="19" fillId="10" borderId="15" xfId="0" applyNumberFormat="1" applyFont="1" applyFill="1" applyBorder="1" applyAlignment="1">
      <alignment horizontal="center" vertical="center" wrapText="1"/>
    </xf>
    <xf numFmtId="0" fontId="3" fillId="10" borderId="16" xfId="6" applyFont="1" applyFill="1" applyBorder="1" applyAlignment="1">
      <alignment horizontal="center" vertical="center"/>
    </xf>
    <xf numFmtId="0" fontId="3" fillId="9" borderId="8" xfId="6" applyFont="1" applyFill="1" applyBorder="1" applyAlignment="1">
      <alignment horizontal="center" vertical="center" wrapText="1"/>
    </xf>
    <xf numFmtId="49" fontId="18" fillId="9" borderId="18" xfId="0" applyNumberFormat="1" applyFont="1" applyFill="1" applyBorder="1" applyAlignment="1">
      <alignment horizontal="center" vertical="center" wrapText="1"/>
    </xf>
    <xf numFmtId="17" fontId="19" fillId="9" borderId="3" xfId="0" applyNumberFormat="1" applyFont="1" applyFill="1" applyBorder="1" applyAlignment="1">
      <alignment horizontal="center" vertical="center" wrapText="1"/>
    </xf>
    <xf numFmtId="0" fontId="9" fillId="10" borderId="3" xfId="6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25" fillId="10" borderId="3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 wrapText="1"/>
    </xf>
    <xf numFmtId="2" fontId="3" fillId="10" borderId="8" xfId="0" applyNumberFormat="1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9" borderId="8" xfId="6" applyNumberFormat="1" applyFont="1" applyFill="1" applyBorder="1" applyAlignment="1">
      <alignment horizontal="center" vertical="center"/>
    </xf>
    <xf numFmtId="165" fontId="3" fillId="9" borderId="8" xfId="6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3" fillId="10" borderId="13" xfId="6" applyFont="1" applyFill="1" applyBorder="1" applyAlignment="1">
      <alignment horizontal="center" vertical="center"/>
    </xf>
    <xf numFmtId="0" fontId="25" fillId="10" borderId="3" xfId="6" applyFont="1" applyFill="1" applyBorder="1" applyAlignment="1">
      <alignment horizontal="center" vertical="center"/>
    </xf>
    <xf numFmtId="0" fontId="19" fillId="10" borderId="15" xfId="6" applyNumberFormat="1" applyFont="1" applyFill="1" applyBorder="1" applyAlignment="1">
      <alignment horizontal="center" vertical="center" wrapText="1"/>
    </xf>
    <xf numFmtId="0" fontId="3" fillId="10" borderId="15" xfId="6" applyFont="1" applyFill="1" applyBorder="1" applyAlignment="1">
      <alignment horizontal="center" vertical="center" wrapText="1"/>
    </xf>
    <xf numFmtId="2" fontId="19" fillId="10" borderId="3" xfId="6" applyNumberFormat="1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18" fillId="9" borderId="8" xfId="0" applyFont="1" applyFill="1" applyBorder="1" applyAlignment="1">
      <alignment horizontal="center" vertical="center" wrapText="1"/>
    </xf>
    <xf numFmtId="49" fontId="19" fillId="9" borderId="3" xfId="0" applyNumberFormat="1" applyFont="1" applyFill="1" applyBorder="1" applyAlignment="1">
      <alignment horizontal="center" vertical="center" wrapText="1"/>
    </xf>
    <xf numFmtId="4" fontId="3" fillId="9" borderId="15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0" fillId="0" borderId="10" xfId="0" applyFill="1" applyBorder="1"/>
    <xf numFmtId="0" fontId="1" fillId="0" borderId="22" xfId="0" applyFont="1" applyFill="1" applyBorder="1" applyAlignment="1">
      <alignment horizontal="center" vertical="center" wrapText="1"/>
    </xf>
    <xf numFmtId="0" fontId="0" fillId="0" borderId="23" xfId="0" applyFill="1" applyBorder="1"/>
    <xf numFmtId="0" fontId="0" fillId="0" borderId="24" xfId="0" applyFill="1" applyBorder="1"/>
    <xf numFmtId="0" fontId="6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0" fillId="0" borderId="25" xfId="0" applyFill="1" applyBorder="1"/>
    <xf numFmtId="0" fontId="1" fillId="0" borderId="11" xfId="0" applyFont="1" applyFill="1" applyBorder="1" applyAlignment="1">
      <alignment horizontal="center" wrapText="1"/>
    </xf>
    <xf numFmtId="0" fontId="0" fillId="0" borderId="26" xfId="0" applyFill="1" applyBorder="1"/>
    <xf numFmtId="0" fontId="1" fillId="0" borderId="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/>
    <xf numFmtId="49" fontId="1" fillId="0" borderId="6" xfId="0" applyNumberFormat="1" applyFont="1" applyFill="1" applyBorder="1" applyAlignment="1">
      <alignment horizontal="center" vertical="center" textRotation="90" wrapText="1"/>
    </xf>
    <xf numFmtId="0" fontId="0" fillId="0" borderId="10" xfId="0" applyFont="1" applyFill="1" applyBorder="1"/>
    <xf numFmtId="0" fontId="5" fillId="8" borderId="18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6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8" xfId="0" applyFill="1" applyBorder="1"/>
    <xf numFmtId="0" fontId="18" fillId="0" borderId="6" xfId="0" applyFont="1" applyFill="1" applyBorder="1" applyAlignment="1">
      <alignment horizontal="center" vertical="center" textRotation="90" wrapText="1"/>
    </xf>
    <xf numFmtId="0" fontId="24" fillId="0" borderId="9" xfId="0" applyFont="1" applyFill="1" applyBorder="1"/>
    <xf numFmtId="0" fontId="24" fillId="0" borderId="10" xfId="0" applyFont="1" applyFill="1" applyBorder="1"/>
    <xf numFmtId="0" fontId="3" fillId="0" borderId="7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1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Fill="1"/>
    <xf numFmtId="0" fontId="7" fillId="0" borderId="0" xfId="4" applyFill="1" applyBorder="1" applyAlignment="1" applyProtection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9" borderId="8" xfId="0" applyFont="1" applyFill="1" applyBorder="1" applyAlignment="1">
      <alignment horizontal="center" vertical="center"/>
    </xf>
    <xf numFmtId="4" fontId="3" fillId="9" borderId="8" xfId="0" applyNumberFormat="1" applyFont="1" applyFill="1" applyBorder="1" applyAlignment="1">
      <alignment horizontal="center" vertical="center" wrapText="1"/>
    </xf>
    <xf numFmtId="0" fontId="10" fillId="10" borderId="15" xfId="6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/>
    </xf>
    <xf numFmtId="0" fontId="28" fillId="10" borderId="15" xfId="0" applyFont="1" applyFill="1" applyBorder="1" applyAlignment="1">
      <alignment horizontal="center" vertical="center" wrapText="1"/>
    </xf>
    <xf numFmtId="49" fontId="3" fillId="10" borderId="13" xfId="0" applyNumberFormat="1" applyFont="1" applyFill="1" applyBorder="1" applyAlignment="1">
      <alignment horizontal="center" vertical="center" wrapText="1"/>
    </xf>
    <xf numFmtId="4" fontId="3" fillId="10" borderId="15" xfId="0" applyNumberFormat="1" applyFont="1" applyFill="1" applyBorder="1" applyAlignment="1">
      <alignment horizontal="center" vertical="center" wrapText="1"/>
    </xf>
    <xf numFmtId="0" fontId="3" fillId="9" borderId="15" xfId="6" applyFont="1" applyFill="1" applyBorder="1" applyAlignment="1">
      <alignment horizontal="center" vertical="center" wrapText="1"/>
    </xf>
    <xf numFmtId="49" fontId="3" fillId="9" borderId="8" xfId="0" applyNumberFormat="1" applyFont="1" applyFill="1" applyBorder="1" applyAlignment="1">
      <alignment horizontal="center" vertical="center"/>
    </xf>
    <xf numFmtId="49" fontId="3" fillId="9" borderId="15" xfId="0" applyNumberFormat="1" applyFont="1" applyFill="1" applyBorder="1" applyAlignment="1">
      <alignment horizontal="center" vertical="center" wrapText="1"/>
    </xf>
    <xf numFmtId="0" fontId="3" fillId="9" borderId="3" xfId="0" applyNumberFormat="1" applyFont="1" applyFill="1" applyBorder="1" applyAlignment="1">
      <alignment horizontal="center" vertical="center"/>
    </xf>
    <xf numFmtId="0" fontId="28" fillId="9" borderId="3" xfId="0" applyFont="1" applyFill="1" applyBorder="1" applyAlignment="1">
      <alignment horizontal="center" vertical="center" wrapText="1"/>
    </xf>
  </cellXfs>
  <cellStyles count="12">
    <cellStyle name="20% - Акцент5 2" xfId="1"/>
    <cellStyle name="60% - Акцент1 2" xfId="2"/>
    <cellStyle name="Вычисление 2" xfId="3"/>
    <cellStyle name="Гиперссылка" xfId="4" builtinId="8"/>
    <cellStyle name="Контрольная ячейка 2" xfId="5"/>
    <cellStyle name="Обычный" xfId="0" builtinId="0"/>
    <cellStyle name="Обычный 2" xfId="6"/>
    <cellStyle name="Обычный 2 2" xfId="7"/>
    <cellStyle name="Обычный 2 2 2" xfId="10"/>
    <cellStyle name="Обычный 2 2 2 2" xfId="11"/>
    <cellStyle name="Стиль 1" xfId="8"/>
    <cellStyle name="Хороший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@korenerg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1"/>
  <sheetViews>
    <sheetView tabSelected="1" topLeftCell="B218" zoomScale="90" zoomScaleNormal="90" zoomScaleSheetLayoutView="82" workbookViewId="0">
      <selection activeCell="C252" sqref="C252"/>
    </sheetView>
  </sheetViews>
  <sheetFormatPr defaultRowHeight="12.75" outlineLevelRow="1" outlineLevelCol="1"/>
  <cols>
    <col min="1" max="1" width="9" style="1" hidden="1" customWidth="1"/>
    <col min="2" max="2" width="9" style="29" customWidth="1" outlineLevel="1"/>
    <col min="3" max="3" width="9" style="26" customWidth="1" outlineLevel="1"/>
    <col min="4" max="4" width="12.28515625" style="26" customWidth="1" outlineLevel="1"/>
    <col min="5" max="5" width="26.42578125" style="1" customWidth="1"/>
    <col min="6" max="6" width="27.140625" style="1" customWidth="1"/>
    <col min="7" max="7" width="14.140625" style="5" customWidth="1"/>
    <col min="8" max="8" width="8.7109375" style="5" customWidth="1"/>
    <col min="9" max="9" width="12.42578125" style="1" customWidth="1"/>
    <col min="10" max="10" width="11.7109375" style="20" customWidth="1"/>
    <col min="11" max="11" width="16.42578125" style="1" customWidth="1"/>
    <col min="12" max="12" width="16.42578125" style="1" hidden="1" customWidth="1"/>
    <col min="13" max="13" width="16.42578125" style="1" customWidth="1"/>
    <col min="14" max="14" width="9.85546875" style="1" customWidth="1"/>
    <col min="15" max="15" width="8.7109375" style="1" customWidth="1"/>
    <col min="16" max="16" width="17.5703125" style="1" customWidth="1"/>
    <col min="17" max="17" width="5.85546875" style="5" customWidth="1"/>
    <col min="18" max="41" width="8.85546875" style="1"/>
    <col min="42" max="16384" width="9.140625" style="1"/>
  </cols>
  <sheetData>
    <row r="1" spans="1:17" s="5" customFormat="1" outlineLevel="1">
      <c r="B1" s="29"/>
      <c r="C1" s="23"/>
      <c r="D1" s="23"/>
      <c r="E1" s="5" t="s">
        <v>69</v>
      </c>
      <c r="J1" s="6"/>
      <c r="N1" s="307" t="s">
        <v>416</v>
      </c>
      <c r="O1" s="307"/>
      <c r="P1" s="307"/>
      <c r="Q1" s="307"/>
    </row>
    <row r="2" spans="1:17" s="5" customFormat="1" outlineLevel="1">
      <c r="B2" s="29"/>
      <c r="C2" s="23"/>
      <c r="D2" s="23"/>
      <c r="J2" s="6"/>
      <c r="N2" s="307"/>
      <c r="O2" s="307"/>
      <c r="P2" s="307"/>
      <c r="Q2" s="307"/>
    </row>
    <row r="3" spans="1:17" s="5" customFormat="1" ht="18.75" outlineLevel="1"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</row>
    <row r="4" spans="1:17" s="5" customFormat="1" ht="18.75" outlineLevel="1">
      <c r="B4" s="306" t="s">
        <v>236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</row>
    <row r="5" spans="1:17" s="5" customFormat="1" ht="20.25" outlineLevel="1">
      <c r="B5" s="308" t="s">
        <v>237</v>
      </c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</row>
    <row r="6" spans="1:17" s="5" customFormat="1" ht="18.75" outlineLevel="1">
      <c r="B6" s="279" t="s">
        <v>37</v>
      </c>
      <c r="C6" s="279"/>
      <c r="D6" s="279"/>
      <c r="E6" s="279"/>
      <c r="F6" s="279" t="s">
        <v>89</v>
      </c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</row>
    <row r="7" spans="1:17" s="5" customFormat="1" ht="18.75" outlineLevel="1">
      <c r="B7" s="279" t="s">
        <v>38</v>
      </c>
      <c r="C7" s="279"/>
      <c r="D7" s="279"/>
      <c r="E7" s="279"/>
      <c r="F7" s="312" t="s">
        <v>20</v>
      </c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</row>
    <row r="8" spans="1:17" s="5" customFormat="1" ht="18.75" outlineLevel="1">
      <c r="B8" s="279" t="s">
        <v>39</v>
      </c>
      <c r="C8" s="279"/>
      <c r="D8" s="279"/>
      <c r="E8" s="279"/>
      <c r="F8" s="279" t="s">
        <v>21</v>
      </c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</row>
    <row r="9" spans="1:17" s="5" customFormat="1" ht="18.75" outlineLevel="1">
      <c r="B9" s="279" t="s">
        <v>40</v>
      </c>
      <c r="C9" s="279"/>
      <c r="D9" s="279"/>
      <c r="E9" s="279"/>
      <c r="F9" s="310" t="s">
        <v>88</v>
      </c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</row>
    <row r="10" spans="1:17" s="5" customFormat="1" ht="18.75" outlineLevel="1">
      <c r="B10" s="279" t="s">
        <v>41</v>
      </c>
      <c r="C10" s="279"/>
      <c r="D10" s="279"/>
      <c r="E10" s="279"/>
      <c r="F10" s="279">
        <v>8202010020</v>
      </c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</row>
    <row r="11" spans="1:17" s="5" customFormat="1" ht="18.75" outlineLevel="1">
      <c r="B11" s="279" t="s">
        <v>42</v>
      </c>
      <c r="C11" s="279"/>
      <c r="D11" s="279"/>
      <c r="E11" s="279"/>
      <c r="F11" s="279">
        <v>410101001</v>
      </c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</row>
    <row r="12" spans="1:17" s="5" customFormat="1" ht="18.75" outlineLevel="1">
      <c r="B12" s="279" t="s">
        <v>43</v>
      </c>
      <c r="C12" s="279"/>
      <c r="D12" s="279"/>
      <c r="E12" s="279"/>
      <c r="F12" s="279">
        <v>30132657000</v>
      </c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</row>
    <row r="13" spans="1:17" s="5" customFormat="1" ht="21" outlineLevel="1" thickBot="1">
      <c r="B13" s="4"/>
      <c r="C13" s="24"/>
      <c r="D13" s="24"/>
      <c r="E13" s="7"/>
      <c r="F13" s="7"/>
      <c r="G13" s="7"/>
      <c r="H13" s="7"/>
      <c r="I13" s="7"/>
      <c r="J13" s="8"/>
      <c r="K13" s="7"/>
      <c r="L13" s="7"/>
      <c r="M13" s="7"/>
      <c r="N13" s="7"/>
      <c r="O13" s="7"/>
      <c r="P13" s="28"/>
      <c r="Q13" s="28"/>
    </row>
    <row r="14" spans="1:17" ht="13.5" thickBot="1">
      <c r="A14" s="22"/>
      <c r="B14" s="299" t="s">
        <v>44</v>
      </c>
      <c r="C14" s="296" t="s">
        <v>90</v>
      </c>
      <c r="D14" s="296" t="s">
        <v>97</v>
      </c>
      <c r="E14" s="282" t="s">
        <v>11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1"/>
      <c r="P14" s="276" t="s">
        <v>34</v>
      </c>
      <c r="Q14" s="303" t="s">
        <v>35</v>
      </c>
    </row>
    <row r="15" spans="1:17" ht="13.5" thickBot="1">
      <c r="A15" s="22"/>
      <c r="B15" s="300"/>
      <c r="C15" s="297"/>
      <c r="D15" s="297"/>
      <c r="E15" s="273" t="s">
        <v>13</v>
      </c>
      <c r="F15" s="273" t="s">
        <v>14</v>
      </c>
      <c r="G15" s="280" t="s">
        <v>15</v>
      </c>
      <c r="H15" s="281"/>
      <c r="I15" s="302" t="s">
        <v>12</v>
      </c>
      <c r="J15" s="280" t="s">
        <v>18</v>
      </c>
      <c r="K15" s="281"/>
      <c r="L15" s="9"/>
      <c r="M15" s="273" t="s">
        <v>145</v>
      </c>
      <c r="N15" s="280" t="s">
        <v>30</v>
      </c>
      <c r="O15" s="305"/>
      <c r="P15" s="277"/>
      <c r="Q15" s="304"/>
    </row>
    <row r="16" spans="1:17" ht="68.25" thickBot="1">
      <c r="A16" s="22"/>
      <c r="B16" s="300"/>
      <c r="C16" s="297"/>
      <c r="D16" s="297"/>
      <c r="E16" s="274"/>
      <c r="F16" s="274"/>
      <c r="G16" s="284" t="s">
        <v>16</v>
      </c>
      <c r="H16" s="284" t="s">
        <v>17</v>
      </c>
      <c r="I16" s="274"/>
      <c r="J16" s="286" t="s">
        <v>19</v>
      </c>
      <c r="K16" s="284" t="s">
        <v>17</v>
      </c>
      <c r="L16" s="10" t="s">
        <v>0</v>
      </c>
      <c r="M16" s="274"/>
      <c r="N16" s="11" t="s">
        <v>31</v>
      </c>
      <c r="O16" s="30" t="s">
        <v>33</v>
      </c>
      <c r="P16" s="277"/>
      <c r="Q16" s="304"/>
    </row>
    <row r="17" spans="1:17" ht="23.25" thickBot="1">
      <c r="A17" s="22"/>
      <c r="B17" s="301"/>
      <c r="C17" s="298"/>
      <c r="D17" s="298"/>
      <c r="E17" s="275"/>
      <c r="F17" s="275"/>
      <c r="G17" s="285"/>
      <c r="H17" s="275"/>
      <c r="I17" s="275"/>
      <c r="J17" s="287"/>
      <c r="K17" s="275"/>
      <c r="L17" s="12"/>
      <c r="M17" s="275"/>
      <c r="N17" s="13" t="s">
        <v>32</v>
      </c>
      <c r="O17" s="14" t="s">
        <v>32</v>
      </c>
      <c r="P17" s="278"/>
      <c r="Q17" s="132" t="s">
        <v>36</v>
      </c>
    </row>
    <row r="18" spans="1:17">
      <c r="A18" s="22"/>
      <c r="B18" s="21">
        <v>1</v>
      </c>
      <c r="C18" s="25">
        <v>2</v>
      </c>
      <c r="D18" s="25">
        <v>3</v>
      </c>
      <c r="E18" s="16">
        <v>4</v>
      </c>
      <c r="F18" s="15">
        <v>5</v>
      </c>
      <c r="G18" s="15">
        <v>6</v>
      </c>
      <c r="H18" s="15">
        <v>7</v>
      </c>
      <c r="I18" s="15">
        <v>8</v>
      </c>
      <c r="J18" s="17">
        <v>9</v>
      </c>
      <c r="K18" s="15">
        <v>10</v>
      </c>
      <c r="L18" s="15"/>
      <c r="M18" s="15">
        <v>11</v>
      </c>
      <c r="N18" s="16">
        <v>12</v>
      </c>
      <c r="O18" s="16">
        <v>13</v>
      </c>
      <c r="P18" s="18">
        <v>14</v>
      </c>
      <c r="Q18" s="133">
        <v>15</v>
      </c>
    </row>
    <row r="19" spans="1:17">
      <c r="A19" s="22"/>
      <c r="B19" s="293" t="s">
        <v>426</v>
      </c>
      <c r="C19" s="294"/>
      <c r="D19" s="294"/>
      <c r="E19" s="295"/>
      <c r="F19" s="295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</row>
    <row r="20" spans="1:17" s="2" customFormat="1" ht="51">
      <c r="B20" s="56">
        <v>1</v>
      </c>
      <c r="C20" s="158" t="s">
        <v>334</v>
      </c>
      <c r="D20" s="158" t="s">
        <v>336</v>
      </c>
      <c r="E20" s="123" t="s">
        <v>238</v>
      </c>
      <c r="F20" s="123" t="s">
        <v>24</v>
      </c>
      <c r="G20" s="130">
        <v>168</v>
      </c>
      <c r="H20" s="122" t="s">
        <v>1</v>
      </c>
      <c r="I20" s="128">
        <v>56</v>
      </c>
      <c r="J20" s="159" t="s">
        <v>58</v>
      </c>
      <c r="K20" s="122" t="s">
        <v>70</v>
      </c>
      <c r="L20" s="122" t="s">
        <v>70</v>
      </c>
      <c r="M20" s="160">
        <v>4768.92</v>
      </c>
      <c r="N20" s="129">
        <v>43466</v>
      </c>
      <c r="O20" s="129" t="s">
        <v>217</v>
      </c>
      <c r="P20" s="143" t="s">
        <v>398</v>
      </c>
      <c r="Q20" s="130" t="s">
        <v>68</v>
      </c>
    </row>
    <row r="21" spans="1:17" s="2" customFormat="1" ht="76.5">
      <c r="B21" s="57">
        <f>B20+1</f>
        <v>2</v>
      </c>
      <c r="C21" s="158" t="s">
        <v>93</v>
      </c>
      <c r="D21" s="161" t="s">
        <v>96</v>
      </c>
      <c r="E21" s="123" t="s">
        <v>245</v>
      </c>
      <c r="F21" s="123" t="s">
        <v>9</v>
      </c>
      <c r="G21" s="123">
        <v>796</v>
      </c>
      <c r="H21" s="123" t="s">
        <v>10</v>
      </c>
      <c r="I21" s="128">
        <v>120</v>
      </c>
      <c r="J21" s="127" t="s">
        <v>28</v>
      </c>
      <c r="K21" s="123" t="s">
        <v>85</v>
      </c>
      <c r="L21" s="122" t="s">
        <v>85</v>
      </c>
      <c r="M21" s="128">
        <v>500</v>
      </c>
      <c r="N21" s="129">
        <v>43466</v>
      </c>
      <c r="O21" s="129" t="s">
        <v>176</v>
      </c>
      <c r="P21" s="123" t="s">
        <v>45</v>
      </c>
      <c r="Q21" s="130" t="s">
        <v>68</v>
      </c>
    </row>
    <row r="22" spans="1:17" s="2" customFormat="1" ht="89.25">
      <c r="B22" s="57">
        <f t="shared" ref="B22:B110" si="0">B21+1</f>
        <v>3</v>
      </c>
      <c r="C22" s="142" t="s">
        <v>419</v>
      </c>
      <c r="D22" s="162" t="s">
        <v>418</v>
      </c>
      <c r="E22" s="163" t="s">
        <v>458</v>
      </c>
      <c r="F22" s="164" t="s">
        <v>24</v>
      </c>
      <c r="G22" s="145">
        <f t="shared" ref="G22:G24" si="1">IF(H22="тн",168,IF(H22="шт",796,IF(H22="кг",166,IF(H22="м2",55,IF(H22="м3",113,IF(H22="п.м.",18,IF(H22="секц",840,IF(H22="компл",839,0))))))))</f>
        <v>796</v>
      </c>
      <c r="H22" s="145" t="s">
        <v>10</v>
      </c>
      <c r="I22" s="145" t="s">
        <v>2</v>
      </c>
      <c r="J22" s="150" t="s">
        <v>257</v>
      </c>
      <c r="K22" s="148" t="s">
        <v>23</v>
      </c>
      <c r="L22" s="123" t="s">
        <v>46</v>
      </c>
      <c r="M22" s="149">
        <v>855</v>
      </c>
      <c r="N22" s="150" t="s">
        <v>452</v>
      </c>
      <c r="O22" s="150" t="s">
        <v>217</v>
      </c>
      <c r="P22" s="143" t="s">
        <v>401</v>
      </c>
      <c r="Q22" s="151" t="s">
        <v>81</v>
      </c>
    </row>
    <row r="23" spans="1:17" s="2" customFormat="1" ht="89.25">
      <c r="B23" s="57">
        <f t="shared" si="0"/>
        <v>4</v>
      </c>
      <c r="C23" s="142" t="s">
        <v>419</v>
      </c>
      <c r="D23" s="162" t="s">
        <v>418</v>
      </c>
      <c r="E23" s="163" t="s">
        <v>459</v>
      </c>
      <c r="F23" s="164" t="s">
        <v>24</v>
      </c>
      <c r="G23" s="145">
        <f t="shared" si="1"/>
        <v>796</v>
      </c>
      <c r="H23" s="145" t="s">
        <v>10</v>
      </c>
      <c r="I23" s="145" t="s">
        <v>2</v>
      </c>
      <c r="J23" s="150" t="s">
        <v>257</v>
      </c>
      <c r="K23" s="148" t="s">
        <v>23</v>
      </c>
      <c r="L23" s="123"/>
      <c r="M23" s="149">
        <v>2665</v>
      </c>
      <c r="N23" s="150" t="s">
        <v>452</v>
      </c>
      <c r="O23" s="150" t="s">
        <v>217</v>
      </c>
      <c r="P23" s="143" t="s">
        <v>401</v>
      </c>
      <c r="Q23" s="151" t="s">
        <v>81</v>
      </c>
    </row>
    <row r="24" spans="1:17" s="2" customFormat="1" ht="76.5">
      <c r="B24" s="57">
        <f t="shared" si="0"/>
        <v>5</v>
      </c>
      <c r="C24" s="142" t="s">
        <v>419</v>
      </c>
      <c r="D24" s="162" t="s">
        <v>418</v>
      </c>
      <c r="E24" s="163" t="s">
        <v>460</v>
      </c>
      <c r="F24" s="164" t="s">
        <v>24</v>
      </c>
      <c r="G24" s="145">
        <f t="shared" si="1"/>
        <v>796</v>
      </c>
      <c r="H24" s="145" t="s">
        <v>10</v>
      </c>
      <c r="I24" s="145" t="s">
        <v>2</v>
      </c>
      <c r="J24" s="150" t="s">
        <v>257</v>
      </c>
      <c r="K24" s="148" t="s">
        <v>23</v>
      </c>
      <c r="L24" s="123"/>
      <c r="M24" s="149">
        <v>1300.3</v>
      </c>
      <c r="N24" s="150" t="s">
        <v>452</v>
      </c>
      <c r="O24" s="150" t="s">
        <v>217</v>
      </c>
      <c r="P24" s="143" t="s">
        <v>401</v>
      </c>
      <c r="Q24" s="151" t="s">
        <v>81</v>
      </c>
    </row>
    <row r="25" spans="1:17" s="2" customFormat="1" ht="102">
      <c r="B25" s="57">
        <f t="shared" si="0"/>
        <v>6</v>
      </c>
      <c r="C25" s="165" t="s">
        <v>99</v>
      </c>
      <c r="D25" s="161" t="s">
        <v>100</v>
      </c>
      <c r="E25" s="166" t="s">
        <v>258</v>
      </c>
      <c r="F25" s="123" t="s">
        <v>91</v>
      </c>
      <c r="G25" s="167">
        <v>796</v>
      </c>
      <c r="H25" s="167" t="s">
        <v>10</v>
      </c>
      <c r="I25" s="128">
        <v>32</v>
      </c>
      <c r="J25" s="168" t="s">
        <v>178</v>
      </c>
      <c r="K25" s="169" t="s">
        <v>177</v>
      </c>
      <c r="L25" s="123" t="s">
        <v>46</v>
      </c>
      <c r="M25" s="128">
        <v>427.1</v>
      </c>
      <c r="N25" s="170">
        <v>43466</v>
      </c>
      <c r="O25" s="170" t="s">
        <v>217</v>
      </c>
      <c r="P25" s="122" t="s">
        <v>401</v>
      </c>
      <c r="Q25" s="171" t="s">
        <v>81</v>
      </c>
    </row>
    <row r="26" spans="1:17" ht="63.75">
      <c r="B26" s="57">
        <f t="shared" si="0"/>
        <v>7</v>
      </c>
      <c r="C26" s="165" t="s">
        <v>111</v>
      </c>
      <c r="D26" s="161" t="s">
        <v>112</v>
      </c>
      <c r="E26" s="143" t="s">
        <v>283</v>
      </c>
      <c r="F26" s="143" t="s">
        <v>24</v>
      </c>
      <c r="G26" s="172">
        <f t="shared" ref="G26:G28" si="2">IF(H26="тн",168,IF(H26="шт",796,IF(H26="кг",166,IF(H26="м2",55,IF(H26="м3",113,IF(H26="п.м.",18,IF(H26="секц",840,IF(H26="компл",839,0))))))))</f>
        <v>796</v>
      </c>
      <c r="H26" s="172" t="s">
        <v>10</v>
      </c>
      <c r="I26" s="146">
        <v>18</v>
      </c>
      <c r="J26" s="150" t="s">
        <v>67</v>
      </c>
      <c r="K26" s="143" t="s">
        <v>284</v>
      </c>
      <c r="L26" s="123" t="s">
        <v>284</v>
      </c>
      <c r="M26" s="146">
        <v>2220</v>
      </c>
      <c r="N26" s="129">
        <v>43466</v>
      </c>
      <c r="O26" s="129" t="s">
        <v>188</v>
      </c>
      <c r="P26" s="123" t="s">
        <v>399</v>
      </c>
      <c r="Q26" s="130" t="s">
        <v>68</v>
      </c>
    </row>
    <row r="27" spans="1:17" ht="63.75">
      <c r="B27" s="57">
        <f t="shared" si="0"/>
        <v>8</v>
      </c>
      <c r="C27" s="165" t="s">
        <v>111</v>
      </c>
      <c r="D27" s="161" t="s">
        <v>112</v>
      </c>
      <c r="E27" s="143" t="s">
        <v>285</v>
      </c>
      <c r="F27" s="143" t="s">
        <v>24</v>
      </c>
      <c r="G27" s="172">
        <f t="shared" si="2"/>
        <v>796</v>
      </c>
      <c r="H27" s="172" t="s">
        <v>10</v>
      </c>
      <c r="I27" s="146">
        <v>6</v>
      </c>
      <c r="J27" s="150" t="s">
        <v>344</v>
      </c>
      <c r="K27" s="143" t="s">
        <v>286</v>
      </c>
      <c r="L27" s="123" t="s">
        <v>286</v>
      </c>
      <c r="M27" s="146">
        <v>780</v>
      </c>
      <c r="N27" s="129">
        <v>43466</v>
      </c>
      <c r="O27" s="129" t="s">
        <v>188</v>
      </c>
      <c r="P27" s="123" t="s">
        <v>399</v>
      </c>
      <c r="Q27" s="130" t="s">
        <v>68</v>
      </c>
    </row>
    <row r="28" spans="1:17" ht="89.25">
      <c r="B28" s="57">
        <f t="shared" si="0"/>
        <v>9</v>
      </c>
      <c r="C28" s="165" t="s">
        <v>111</v>
      </c>
      <c r="D28" s="161" t="s">
        <v>112</v>
      </c>
      <c r="E28" s="143" t="s">
        <v>462</v>
      </c>
      <c r="F28" s="143" t="s">
        <v>24</v>
      </c>
      <c r="G28" s="172">
        <f t="shared" si="2"/>
        <v>796</v>
      </c>
      <c r="H28" s="172" t="s">
        <v>10</v>
      </c>
      <c r="I28" s="146">
        <v>7</v>
      </c>
      <c r="J28" s="150" t="s">
        <v>28</v>
      </c>
      <c r="K28" s="143" t="s">
        <v>463</v>
      </c>
      <c r="L28" s="123" t="s">
        <v>287</v>
      </c>
      <c r="M28" s="146">
        <v>966</v>
      </c>
      <c r="N28" s="129">
        <v>43466</v>
      </c>
      <c r="O28" s="129" t="s">
        <v>188</v>
      </c>
      <c r="P28" s="123" t="s">
        <v>399</v>
      </c>
      <c r="Q28" s="130" t="s">
        <v>68</v>
      </c>
    </row>
    <row r="29" spans="1:17" ht="89.25">
      <c r="B29" s="57">
        <f t="shared" si="0"/>
        <v>10</v>
      </c>
      <c r="C29" s="165" t="s">
        <v>111</v>
      </c>
      <c r="D29" s="161" t="s">
        <v>112</v>
      </c>
      <c r="E29" s="123" t="s">
        <v>290</v>
      </c>
      <c r="F29" s="123" t="s">
        <v>24</v>
      </c>
      <c r="G29" s="130">
        <v>796</v>
      </c>
      <c r="H29" s="130" t="s">
        <v>10</v>
      </c>
      <c r="I29" s="128">
        <v>2</v>
      </c>
      <c r="J29" s="127" t="s">
        <v>67</v>
      </c>
      <c r="K29" s="123" t="s">
        <v>189</v>
      </c>
      <c r="L29" s="123" t="s">
        <v>189</v>
      </c>
      <c r="M29" s="128">
        <v>264</v>
      </c>
      <c r="N29" s="129">
        <v>43466</v>
      </c>
      <c r="O29" s="129" t="s">
        <v>176</v>
      </c>
      <c r="P29" s="123" t="s">
        <v>45</v>
      </c>
      <c r="Q29" s="130" t="s">
        <v>68</v>
      </c>
    </row>
    <row r="30" spans="1:17" ht="318.75">
      <c r="B30" s="57">
        <f t="shared" si="0"/>
        <v>11</v>
      </c>
      <c r="C30" s="161" t="s">
        <v>347</v>
      </c>
      <c r="D30" s="161" t="s">
        <v>348</v>
      </c>
      <c r="E30" s="123" t="s">
        <v>291</v>
      </c>
      <c r="F30" s="122" t="s">
        <v>190</v>
      </c>
      <c r="G30" s="173">
        <v>796</v>
      </c>
      <c r="H30" s="122" t="s">
        <v>10</v>
      </c>
      <c r="I30" s="174">
        <v>64</v>
      </c>
      <c r="J30" s="127" t="s">
        <v>28</v>
      </c>
      <c r="K30" s="123" t="s">
        <v>46</v>
      </c>
      <c r="L30" s="123" t="s">
        <v>46</v>
      </c>
      <c r="M30" s="175">
        <v>6289.77</v>
      </c>
      <c r="N30" s="129">
        <v>43466</v>
      </c>
      <c r="O30" s="129" t="s">
        <v>176</v>
      </c>
      <c r="P30" s="123" t="s">
        <v>403</v>
      </c>
      <c r="Q30" s="130" t="s">
        <v>81</v>
      </c>
    </row>
    <row r="31" spans="1:17" ht="38.25">
      <c r="B31" s="57">
        <f t="shared" si="0"/>
        <v>12</v>
      </c>
      <c r="C31" s="161" t="s">
        <v>203</v>
      </c>
      <c r="D31" s="165" t="s">
        <v>204</v>
      </c>
      <c r="E31" s="123" t="s">
        <v>303</v>
      </c>
      <c r="F31" s="122" t="s">
        <v>24</v>
      </c>
      <c r="G31" s="173">
        <v>796</v>
      </c>
      <c r="H31" s="122" t="s">
        <v>87</v>
      </c>
      <c r="I31" s="176">
        <v>1</v>
      </c>
      <c r="J31" s="127" t="s">
        <v>28</v>
      </c>
      <c r="K31" s="123" t="s">
        <v>46</v>
      </c>
      <c r="L31" s="123" t="s">
        <v>46</v>
      </c>
      <c r="M31" s="175">
        <v>1115.25</v>
      </c>
      <c r="N31" s="129">
        <v>43466</v>
      </c>
      <c r="O31" s="129" t="s">
        <v>176</v>
      </c>
      <c r="P31" s="123" t="s">
        <v>401</v>
      </c>
      <c r="Q31" s="130" t="s">
        <v>81</v>
      </c>
    </row>
    <row r="32" spans="1:17" s="2" customFormat="1" ht="51">
      <c r="B32" s="57">
        <f t="shared" si="0"/>
        <v>13</v>
      </c>
      <c r="C32" s="161" t="s">
        <v>350</v>
      </c>
      <c r="D32" s="165" t="s">
        <v>175</v>
      </c>
      <c r="E32" s="143" t="s">
        <v>443</v>
      </c>
      <c r="F32" s="123" t="s">
        <v>79</v>
      </c>
      <c r="G32" s="173">
        <v>796</v>
      </c>
      <c r="H32" s="123" t="s">
        <v>10</v>
      </c>
      <c r="I32" s="128" t="s">
        <v>2</v>
      </c>
      <c r="J32" s="127">
        <v>30401</v>
      </c>
      <c r="K32" s="123" t="s">
        <v>23</v>
      </c>
      <c r="L32" s="123" t="s">
        <v>49</v>
      </c>
      <c r="M32" s="177">
        <v>1900</v>
      </c>
      <c r="N32" s="129">
        <v>43466</v>
      </c>
      <c r="O32" s="129" t="s">
        <v>176</v>
      </c>
      <c r="P32" s="123" t="s">
        <v>401</v>
      </c>
      <c r="Q32" s="130" t="s">
        <v>81</v>
      </c>
    </row>
    <row r="33" spans="2:17" s="2" customFormat="1" ht="63.75">
      <c r="B33" s="57">
        <f t="shared" si="0"/>
        <v>14</v>
      </c>
      <c r="C33" s="161" t="s">
        <v>350</v>
      </c>
      <c r="D33" s="178" t="s">
        <v>174</v>
      </c>
      <c r="E33" s="143" t="s">
        <v>444</v>
      </c>
      <c r="F33" s="123" t="s">
        <v>143</v>
      </c>
      <c r="G33" s="173">
        <v>796</v>
      </c>
      <c r="H33" s="123" t="s">
        <v>10</v>
      </c>
      <c r="I33" s="177" t="s">
        <v>2</v>
      </c>
      <c r="J33" s="127">
        <v>30401</v>
      </c>
      <c r="K33" s="123" t="s">
        <v>23</v>
      </c>
      <c r="L33" s="123" t="s">
        <v>22</v>
      </c>
      <c r="M33" s="179">
        <v>3500</v>
      </c>
      <c r="N33" s="129">
        <v>43466</v>
      </c>
      <c r="O33" s="129" t="s">
        <v>176</v>
      </c>
      <c r="P33" s="123" t="s">
        <v>401</v>
      </c>
      <c r="Q33" s="130" t="s">
        <v>81</v>
      </c>
    </row>
    <row r="34" spans="2:17" ht="76.5">
      <c r="B34" s="57">
        <f t="shared" si="0"/>
        <v>15</v>
      </c>
      <c r="C34" s="161" t="s">
        <v>350</v>
      </c>
      <c r="D34" s="178" t="s">
        <v>175</v>
      </c>
      <c r="E34" s="143" t="s">
        <v>445</v>
      </c>
      <c r="F34" s="123" t="s">
        <v>80</v>
      </c>
      <c r="G34" s="173">
        <v>796</v>
      </c>
      <c r="H34" s="123" t="s">
        <v>10</v>
      </c>
      <c r="I34" s="128" t="s">
        <v>2</v>
      </c>
      <c r="J34" s="127">
        <v>30401</v>
      </c>
      <c r="K34" s="123" t="s">
        <v>23</v>
      </c>
      <c r="L34" s="123" t="s">
        <v>22</v>
      </c>
      <c r="M34" s="177">
        <v>6700</v>
      </c>
      <c r="N34" s="129">
        <v>43466</v>
      </c>
      <c r="O34" s="129" t="s">
        <v>176</v>
      </c>
      <c r="P34" s="123" t="s">
        <v>401</v>
      </c>
      <c r="Q34" s="130" t="s">
        <v>81</v>
      </c>
    </row>
    <row r="35" spans="2:17" ht="76.5">
      <c r="B35" s="57">
        <f t="shared" si="0"/>
        <v>16</v>
      </c>
      <c r="C35" s="161" t="s">
        <v>350</v>
      </c>
      <c r="D35" s="178" t="s">
        <v>175</v>
      </c>
      <c r="E35" s="143" t="s">
        <v>446</v>
      </c>
      <c r="F35" s="123" t="s">
        <v>82</v>
      </c>
      <c r="G35" s="173">
        <v>796</v>
      </c>
      <c r="H35" s="123" t="s">
        <v>10</v>
      </c>
      <c r="I35" s="128" t="s">
        <v>2</v>
      </c>
      <c r="J35" s="127">
        <v>30401</v>
      </c>
      <c r="K35" s="123" t="s">
        <v>23</v>
      </c>
      <c r="L35" s="123" t="s">
        <v>22</v>
      </c>
      <c r="M35" s="177">
        <v>1300</v>
      </c>
      <c r="N35" s="129">
        <v>43466</v>
      </c>
      <c r="O35" s="129" t="s">
        <v>176</v>
      </c>
      <c r="P35" s="123" t="s">
        <v>401</v>
      </c>
      <c r="Q35" s="130" t="s">
        <v>81</v>
      </c>
    </row>
    <row r="36" spans="2:17" ht="51">
      <c r="B36" s="57">
        <f t="shared" si="0"/>
        <v>17</v>
      </c>
      <c r="C36" s="161" t="s">
        <v>350</v>
      </c>
      <c r="D36" s="178" t="s">
        <v>175</v>
      </c>
      <c r="E36" s="143" t="s">
        <v>447</v>
      </c>
      <c r="F36" s="123" t="s">
        <v>197</v>
      </c>
      <c r="G36" s="173">
        <v>796</v>
      </c>
      <c r="H36" s="123" t="s">
        <v>10</v>
      </c>
      <c r="I36" s="128" t="s">
        <v>2</v>
      </c>
      <c r="J36" s="127">
        <v>30401</v>
      </c>
      <c r="K36" s="123" t="s">
        <v>23</v>
      </c>
      <c r="L36" s="123" t="s">
        <v>22</v>
      </c>
      <c r="M36" s="177">
        <v>400</v>
      </c>
      <c r="N36" s="129">
        <v>43466</v>
      </c>
      <c r="O36" s="129" t="s">
        <v>176</v>
      </c>
      <c r="P36" s="123" t="s">
        <v>401</v>
      </c>
      <c r="Q36" s="130" t="s">
        <v>81</v>
      </c>
    </row>
    <row r="37" spans="2:17" ht="38.25">
      <c r="B37" s="57">
        <f t="shared" si="0"/>
        <v>18</v>
      </c>
      <c r="C37" s="161" t="s">
        <v>205</v>
      </c>
      <c r="D37" s="178" t="s">
        <v>205</v>
      </c>
      <c r="E37" s="123" t="s">
        <v>316</v>
      </c>
      <c r="F37" s="123" t="s">
        <v>24</v>
      </c>
      <c r="G37" s="173">
        <v>796</v>
      </c>
      <c r="H37" s="123" t="s">
        <v>10</v>
      </c>
      <c r="I37" s="128" t="s">
        <v>2</v>
      </c>
      <c r="J37" s="127">
        <v>30401</v>
      </c>
      <c r="K37" s="123" t="s">
        <v>23</v>
      </c>
      <c r="L37" s="123" t="s">
        <v>22</v>
      </c>
      <c r="M37" s="177">
        <v>1000</v>
      </c>
      <c r="N37" s="129">
        <v>43466</v>
      </c>
      <c r="O37" s="129" t="s">
        <v>176</v>
      </c>
      <c r="P37" s="123" t="s">
        <v>401</v>
      </c>
      <c r="Q37" s="130" t="s">
        <v>81</v>
      </c>
    </row>
    <row r="38" spans="2:17" s="19" customFormat="1" ht="51">
      <c r="B38" s="57">
        <f t="shared" si="0"/>
        <v>19</v>
      </c>
      <c r="C38" s="161" t="s">
        <v>131</v>
      </c>
      <c r="D38" s="165" t="s">
        <v>131</v>
      </c>
      <c r="E38" s="122" t="s">
        <v>317</v>
      </c>
      <c r="F38" s="122" t="s">
        <v>83</v>
      </c>
      <c r="G38" s="180">
        <v>166</v>
      </c>
      <c r="H38" s="122" t="s">
        <v>65</v>
      </c>
      <c r="I38" s="177" t="s">
        <v>2</v>
      </c>
      <c r="J38" s="127">
        <v>30401</v>
      </c>
      <c r="K38" s="123" t="s">
        <v>23</v>
      </c>
      <c r="L38" s="123" t="s">
        <v>22</v>
      </c>
      <c r="M38" s="128">
        <v>2500</v>
      </c>
      <c r="N38" s="181">
        <v>43466</v>
      </c>
      <c r="O38" s="181" t="s">
        <v>176</v>
      </c>
      <c r="P38" s="123" t="s">
        <v>401</v>
      </c>
      <c r="Q38" s="130" t="s">
        <v>81</v>
      </c>
    </row>
    <row r="39" spans="2:17" s="19" customFormat="1" ht="63.75">
      <c r="B39" s="57">
        <f t="shared" si="0"/>
        <v>20</v>
      </c>
      <c r="C39" s="161" t="s">
        <v>350</v>
      </c>
      <c r="D39" s="165" t="s">
        <v>175</v>
      </c>
      <c r="E39" s="143" t="s">
        <v>448</v>
      </c>
      <c r="F39" s="123" t="s">
        <v>24</v>
      </c>
      <c r="G39" s="173">
        <v>796</v>
      </c>
      <c r="H39" s="123" t="s">
        <v>10</v>
      </c>
      <c r="I39" s="128" t="s">
        <v>2</v>
      </c>
      <c r="J39" s="127">
        <v>30401</v>
      </c>
      <c r="K39" s="123" t="s">
        <v>23</v>
      </c>
      <c r="L39" s="123" t="s">
        <v>22</v>
      </c>
      <c r="M39" s="128">
        <v>1600</v>
      </c>
      <c r="N39" s="181">
        <v>43466</v>
      </c>
      <c r="O39" s="181" t="s">
        <v>176</v>
      </c>
      <c r="P39" s="123" t="s">
        <v>401</v>
      </c>
      <c r="Q39" s="130" t="s">
        <v>81</v>
      </c>
    </row>
    <row r="40" spans="2:17" s="19" customFormat="1" ht="25.5">
      <c r="B40" s="57">
        <f t="shared" si="0"/>
        <v>21</v>
      </c>
      <c r="C40" s="165" t="s">
        <v>182</v>
      </c>
      <c r="D40" s="165" t="s">
        <v>211</v>
      </c>
      <c r="E40" s="123" t="s">
        <v>318</v>
      </c>
      <c r="F40" s="123" t="s">
        <v>24</v>
      </c>
      <c r="G40" s="173">
        <v>796</v>
      </c>
      <c r="H40" s="123" t="s">
        <v>10</v>
      </c>
      <c r="I40" s="128" t="s">
        <v>2</v>
      </c>
      <c r="J40" s="127" t="s">
        <v>55</v>
      </c>
      <c r="K40" s="169" t="s">
        <v>23</v>
      </c>
      <c r="L40" s="169" t="s">
        <v>23</v>
      </c>
      <c r="M40" s="128">
        <v>4500</v>
      </c>
      <c r="N40" s="181">
        <v>43466</v>
      </c>
      <c r="O40" s="181" t="s">
        <v>176</v>
      </c>
      <c r="P40" s="123" t="s">
        <v>401</v>
      </c>
      <c r="Q40" s="182" t="s">
        <v>81</v>
      </c>
    </row>
    <row r="41" spans="2:17" s="19" customFormat="1" ht="38.25">
      <c r="B41" s="57">
        <f t="shared" si="0"/>
        <v>22</v>
      </c>
      <c r="C41" s="183" t="s">
        <v>474</v>
      </c>
      <c r="D41" s="183" t="s">
        <v>135</v>
      </c>
      <c r="E41" s="143" t="s">
        <v>475</v>
      </c>
      <c r="F41" s="143" t="s">
        <v>24</v>
      </c>
      <c r="G41" s="184">
        <f t="shared" ref="G41" si="3">IF(H41="тн",168,IF(H41="шт",796,IF(H41="кг",166,IF(H41="м2",55,IF(H41="м3",113,IF(H41="п.м.",18,IF(H41="секц",840,IF(H41="компл",839,0))))))))</f>
        <v>796</v>
      </c>
      <c r="H41" s="143" t="s">
        <v>10</v>
      </c>
      <c r="I41" s="146">
        <v>1</v>
      </c>
      <c r="J41" s="150" t="s">
        <v>55</v>
      </c>
      <c r="K41" s="148" t="s">
        <v>23</v>
      </c>
      <c r="L41" s="169"/>
      <c r="M41" s="185">
        <v>128.75</v>
      </c>
      <c r="N41" s="186">
        <v>43466</v>
      </c>
      <c r="O41" s="150" t="s">
        <v>235</v>
      </c>
      <c r="P41" s="187" t="s">
        <v>45</v>
      </c>
      <c r="Q41" s="151" t="s">
        <v>68</v>
      </c>
    </row>
    <row r="42" spans="2:17" s="19" customFormat="1" ht="63.75">
      <c r="B42" s="57">
        <f t="shared" si="0"/>
        <v>23</v>
      </c>
      <c r="C42" s="161" t="s">
        <v>121</v>
      </c>
      <c r="D42" s="161" t="s">
        <v>122</v>
      </c>
      <c r="E42" s="122" t="s">
        <v>406</v>
      </c>
      <c r="F42" s="122" t="s">
        <v>24</v>
      </c>
      <c r="G42" s="180">
        <v>796</v>
      </c>
      <c r="H42" s="122" t="s">
        <v>10</v>
      </c>
      <c r="I42" s="188" t="s">
        <v>8</v>
      </c>
      <c r="J42" s="127" t="s">
        <v>55</v>
      </c>
      <c r="K42" s="123" t="s">
        <v>23</v>
      </c>
      <c r="L42" s="123" t="s">
        <v>23</v>
      </c>
      <c r="M42" s="128">
        <v>400</v>
      </c>
      <c r="N42" s="181">
        <v>43466</v>
      </c>
      <c r="O42" s="181" t="s">
        <v>176</v>
      </c>
      <c r="P42" s="123" t="s">
        <v>45</v>
      </c>
      <c r="Q42" s="123" t="s">
        <v>68</v>
      </c>
    </row>
    <row r="43" spans="2:17" ht="63.75">
      <c r="B43" s="57">
        <f t="shared" si="0"/>
        <v>24</v>
      </c>
      <c r="C43" s="161" t="s">
        <v>121</v>
      </c>
      <c r="D43" s="161" t="s">
        <v>122</v>
      </c>
      <c r="E43" s="123" t="s">
        <v>407</v>
      </c>
      <c r="F43" s="123" t="s">
        <v>24</v>
      </c>
      <c r="G43" s="173">
        <v>796</v>
      </c>
      <c r="H43" s="123" t="s">
        <v>10</v>
      </c>
      <c r="I43" s="176" t="s">
        <v>8</v>
      </c>
      <c r="J43" s="127" t="s">
        <v>55</v>
      </c>
      <c r="K43" s="123" t="s">
        <v>23</v>
      </c>
      <c r="L43" s="123" t="s">
        <v>23</v>
      </c>
      <c r="M43" s="177">
        <v>400</v>
      </c>
      <c r="N43" s="129">
        <v>43466</v>
      </c>
      <c r="O43" s="129" t="s">
        <v>176</v>
      </c>
      <c r="P43" s="123" t="s">
        <v>45</v>
      </c>
      <c r="Q43" s="123" t="s">
        <v>68</v>
      </c>
    </row>
    <row r="44" spans="2:17" ht="89.25">
      <c r="B44" s="57">
        <f t="shared" si="0"/>
        <v>25</v>
      </c>
      <c r="C44" s="161" t="s">
        <v>121</v>
      </c>
      <c r="D44" s="161" t="s">
        <v>122</v>
      </c>
      <c r="E44" s="123" t="s">
        <v>405</v>
      </c>
      <c r="F44" s="123" t="s">
        <v>24</v>
      </c>
      <c r="G44" s="173">
        <v>796</v>
      </c>
      <c r="H44" s="123" t="s">
        <v>10</v>
      </c>
      <c r="I44" s="176" t="s">
        <v>8</v>
      </c>
      <c r="J44" s="127" t="s">
        <v>55</v>
      </c>
      <c r="K44" s="123" t="s">
        <v>23</v>
      </c>
      <c r="L44" s="123" t="s">
        <v>23</v>
      </c>
      <c r="M44" s="177">
        <v>800</v>
      </c>
      <c r="N44" s="129">
        <v>43466</v>
      </c>
      <c r="O44" s="129" t="s">
        <v>176</v>
      </c>
      <c r="P44" s="123" t="s">
        <v>45</v>
      </c>
      <c r="Q44" s="123" t="s">
        <v>68</v>
      </c>
    </row>
    <row r="45" spans="2:17" ht="60">
      <c r="B45" s="57">
        <f t="shared" si="0"/>
        <v>26</v>
      </c>
      <c r="C45" s="161" t="s">
        <v>351</v>
      </c>
      <c r="D45" s="165" t="s">
        <v>352</v>
      </c>
      <c r="E45" s="123" t="s">
        <v>319</v>
      </c>
      <c r="F45" s="123" t="s">
        <v>24</v>
      </c>
      <c r="G45" s="173">
        <v>796</v>
      </c>
      <c r="H45" s="123" t="s">
        <v>10</v>
      </c>
      <c r="I45" s="128" t="s">
        <v>2</v>
      </c>
      <c r="J45" s="127" t="s">
        <v>55</v>
      </c>
      <c r="K45" s="123" t="s">
        <v>23</v>
      </c>
      <c r="L45" s="123" t="s">
        <v>22</v>
      </c>
      <c r="M45" s="177">
        <v>2000</v>
      </c>
      <c r="N45" s="129">
        <v>43466</v>
      </c>
      <c r="O45" s="129" t="s">
        <v>176</v>
      </c>
      <c r="P45" s="123" t="s">
        <v>401</v>
      </c>
      <c r="Q45" s="130" t="s">
        <v>81</v>
      </c>
    </row>
    <row r="46" spans="2:17" s="2" customFormat="1" ht="38.25">
      <c r="B46" s="57">
        <f t="shared" si="0"/>
        <v>27</v>
      </c>
      <c r="C46" s="165" t="s">
        <v>353</v>
      </c>
      <c r="D46" s="165" t="s">
        <v>353</v>
      </c>
      <c r="E46" s="123" t="s">
        <v>322</v>
      </c>
      <c r="F46" s="189"/>
      <c r="G46" s="167">
        <v>797</v>
      </c>
      <c r="H46" s="128" t="s">
        <v>10</v>
      </c>
      <c r="I46" s="167" t="s">
        <v>2</v>
      </c>
      <c r="J46" s="127" t="s">
        <v>219</v>
      </c>
      <c r="K46" s="169" t="s">
        <v>23</v>
      </c>
      <c r="L46" s="123" t="s">
        <v>46</v>
      </c>
      <c r="M46" s="177">
        <v>500</v>
      </c>
      <c r="N46" s="129">
        <v>43466</v>
      </c>
      <c r="O46" s="129" t="s">
        <v>176</v>
      </c>
      <c r="P46" s="123" t="s">
        <v>401</v>
      </c>
      <c r="Q46" s="182" t="s">
        <v>81</v>
      </c>
    </row>
    <row r="47" spans="2:17" ht="36">
      <c r="B47" s="57">
        <f t="shared" si="0"/>
        <v>28</v>
      </c>
      <c r="C47" s="165" t="s">
        <v>354</v>
      </c>
      <c r="D47" s="165" t="s">
        <v>356</v>
      </c>
      <c r="E47" s="123" t="s">
        <v>323</v>
      </c>
      <c r="F47" s="123" t="s">
        <v>24</v>
      </c>
      <c r="G47" s="173">
        <v>796</v>
      </c>
      <c r="H47" s="123" t="s">
        <v>10</v>
      </c>
      <c r="I47" s="128" t="s">
        <v>2</v>
      </c>
      <c r="J47" s="127" t="s">
        <v>55</v>
      </c>
      <c r="K47" s="169" t="s">
        <v>23</v>
      </c>
      <c r="L47" s="169" t="s">
        <v>23</v>
      </c>
      <c r="M47" s="128">
        <v>360</v>
      </c>
      <c r="N47" s="181">
        <v>43466</v>
      </c>
      <c r="O47" s="181" t="s">
        <v>176</v>
      </c>
      <c r="P47" s="123" t="s">
        <v>401</v>
      </c>
      <c r="Q47" s="182" t="s">
        <v>81</v>
      </c>
    </row>
    <row r="48" spans="2:17" s="2" customFormat="1" ht="38.25">
      <c r="B48" s="57">
        <f t="shared" si="0"/>
        <v>29</v>
      </c>
      <c r="C48" s="161" t="s">
        <v>152</v>
      </c>
      <c r="D48" s="161" t="s">
        <v>123</v>
      </c>
      <c r="E48" s="123" t="s">
        <v>431</v>
      </c>
      <c r="F48" s="123" t="s">
        <v>84</v>
      </c>
      <c r="G48" s="173">
        <v>168</v>
      </c>
      <c r="H48" s="123" t="s">
        <v>1</v>
      </c>
      <c r="I48" s="174">
        <v>650</v>
      </c>
      <c r="J48" s="127" t="s">
        <v>26</v>
      </c>
      <c r="K48" s="123" t="s">
        <v>61</v>
      </c>
      <c r="L48" s="123" t="s">
        <v>61</v>
      </c>
      <c r="M48" s="175">
        <v>850</v>
      </c>
      <c r="N48" s="129">
        <v>43466</v>
      </c>
      <c r="O48" s="129" t="s">
        <v>176</v>
      </c>
      <c r="P48" s="123" t="s">
        <v>45</v>
      </c>
      <c r="Q48" s="130" t="s">
        <v>68</v>
      </c>
    </row>
    <row r="49" spans="2:17" s="2" customFormat="1" ht="76.5" collapsed="1">
      <c r="B49" s="57">
        <f t="shared" si="0"/>
        <v>30</v>
      </c>
      <c r="C49" s="161" t="s">
        <v>357</v>
      </c>
      <c r="D49" s="161" t="s">
        <v>358</v>
      </c>
      <c r="E49" s="123" t="s">
        <v>381</v>
      </c>
      <c r="F49" s="123" t="s">
        <v>78</v>
      </c>
      <c r="G49" s="130">
        <v>796</v>
      </c>
      <c r="H49" s="130" t="s">
        <v>10</v>
      </c>
      <c r="I49" s="177">
        <v>3</v>
      </c>
      <c r="J49" s="190" t="s">
        <v>345</v>
      </c>
      <c r="K49" s="169" t="s">
        <v>214</v>
      </c>
      <c r="L49" s="169" t="s">
        <v>214</v>
      </c>
      <c r="M49" s="177">
        <v>2190</v>
      </c>
      <c r="N49" s="129">
        <v>43466</v>
      </c>
      <c r="O49" s="129" t="s">
        <v>176</v>
      </c>
      <c r="P49" s="123" t="s">
        <v>45</v>
      </c>
      <c r="Q49" s="123" t="s">
        <v>68</v>
      </c>
    </row>
    <row r="50" spans="2:17" s="2" customFormat="1" ht="89.25" collapsed="1">
      <c r="B50" s="57">
        <f t="shared" si="0"/>
        <v>31</v>
      </c>
      <c r="C50" s="161" t="s">
        <v>357</v>
      </c>
      <c r="D50" s="161" t="s">
        <v>358</v>
      </c>
      <c r="E50" s="123" t="s">
        <v>382</v>
      </c>
      <c r="F50" s="123" t="s">
        <v>78</v>
      </c>
      <c r="G50" s="130">
        <v>796</v>
      </c>
      <c r="H50" s="130" t="s">
        <v>10</v>
      </c>
      <c r="I50" s="128">
        <v>3</v>
      </c>
      <c r="J50" s="127" t="s">
        <v>327</v>
      </c>
      <c r="K50" s="123" t="s">
        <v>326</v>
      </c>
      <c r="L50" s="123" t="s">
        <v>326</v>
      </c>
      <c r="M50" s="128">
        <v>7615.15</v>
      </c>
      <c r="N50" s="129">
        <v>43466</v>
      </c>
      <c r="O50" s="129" t="s">
        <v>176</v>
      </c>
      <c r="P50" s="123" t="s">
        <v>45</v>
      </c>
      <c r="Q50" s="123" t="s">
        <v>68</v>
      </c>
    </row>
    <row r="51" spans="2:17" s="2" customFormat="1" ht="63.75">
      <c r="B51" s="57">
        <f t="shared" si="0"/>
        <v>32</v>
      </c>
      <c r="C51" s="161">
        <v>36</v>
      </c>
      <c r="D51" s="191">
        <v>36</v>
      </c>
      <c r="E51" s="123" t="s">
        <v>233</v>
      </c>
      <c r="F51" s="130" t="s">
        <v>73</v>
      </c>
      <c r="G51" s="192">
        <v>114</v>
      </c>
      <c r="H51" s="130" t="s">
        <v>207</v>
      </c>
      <c r="I51" s="128">
        <v>98567</v>
      </c>
      <c r="J51" s="193">
        <v>30219551</v>
      </c>
      <c r="K51" s="123" t="s">
        <v>222</v>
      </c>
      <c r="L51" s="123" t="s">
        <v>222</v>
      </c>
      <c r="M51" s="128">
        <v>5581.2</v>
      </c>
      <c r="N51" s="129">
        <v>43466</v>
      </c>
      <c r="O51" s="129" t="s">
        <v>176</v>
      </c>
      <c r="P51" s="123" t="s">
        <v>45</v>
      </c>
      <c r="Q51" s="123" t="s">
        <v>68</v>
      </c>
    </row>
    <row r="52" spans="2:17" ht="76.5">
      <c r="B52" s="57">
        <f t="shared" si="0"/>
        <v>33</v>
      </c>
      <c r="C52" s="121" t="s">
        <v>124</v>
      </c>
      <c r="D52" s="121" t="s">
        <v>154</v>
      </c>
      <c r="E52" s="122" t="s">
        <v>432</v>
      </c>
      <c r="F52" s="123" t="s">
        <v>24</v>
      </c>
      <c r="G52" s="124">
        <v>796</v>
      </c>
      <c r="H52" s="125" t="s">
        <v>10</v>
      </c>
      <c r="I52" s="126">
        <v>8</v>
      </c>
      <c r="J52" s="127" t="s">
        <v>55</v>
      </c>
      <c r="K52" s="123" t="s">
        <v>23</v>
      </c>
      <c r="L52" s="123" t="s">
        <v>23</v>
      </c>
      <c r="M52" s="128">
        <v>230</v>
      </c>
      <c r="N52" s="129">
        <v>43466</v>
      </c>
      <c r="O52" s="129">
        <v>43862</v>
      </c>
      <c r="P52" s="123" t="s">
        <v>45</v>
      </c>
      <c r="Q52" s="130" t="s">
        <v>68</v>
      </c>
    </row>
    <row r="53" spans="2:17" ht="25.5">
      <c r="B53" s="57">
        <f t="shared" si="0"/>
        <v>34</v>
      </c>
      <c r="C53" s="183" t="s">
        <v>199</v>
      </c>
      <c r="D53" s="194" t="s">
        <v>199</v>
      </c>
      <c r="E53" s="143" t="s">
        <v>449</v>
      </c>
      <c r="F53" s="143" t="s">
        <v>24</v>
      </c>
      <c r="G53" s="155">
        <f t="shared" ref="G53:G56" si="4">IF(H53="тн",168,IF(H53="шт",796,IF(H53="кг",166,IF(H53="м2",55,IF(H53="м3",113,IF(H53="п.м.",18,IF(H53="секц",840,IF(H53="компл",839,0))))))))</f>
        <v>796</v>
      </c>
      <c r="H53" s="143" t="s">
        <v>10</v>
      </c>
      <c r="I53" s="146">
        <v>1</v>
      </c>
      <c r="J53" s="150" t="s">
        <v>55</v>
      </c>
      <c r="K53" s="143" t="s">
        <v>23</v>
      </c>
      <c r="L53" s="123"/>
      <c r="M53" s="128">
        <v>1500</v>
      </c>
      <c r="N53" s="186">
        <v>43466</v>
      </c>
      <c r="O53" s="150" t="s">
        <v>450</v>
      </c>
      <c r="P53" s="143" t="s">
        <v>401</v>
      </c>
      <c r="Q53" s="151" t="s">
        <v>81</v>
      </c>
    </row>
    <row r="54" spans="2:17" ht="76.5">
      <c r="B54" s="57">
        <f t="shared" si="0"/>
        <v>35</v>
      </c>
      <c r="C54" s="150" t="s">
        <v>454</v>
      </c>
      <c r="D54" s="154" t="s">
        <v>455</v>
      </c>
      <c r="E54" s="143" t="s">
        <v>456</v>
      </c>
      <c r="F54" s="143" t="s">
        <v>24</v>
      </c>
      <c r="G54" s="155">
        <f t="shared" si="4"/>
        <v>796</v>
      </c>
      <c r="H54" s="143" t="s">
        <v>10</v>
      </c>
      <c r="I54" s="156">
        <v>1</v>
      </c>
      <c r="J54" s="150" t="s">
        <v>55</v>
      </c>
      <c r="K54" s="143" t="s">
        <v>23</v>
      </c>
      <c r="L54" s="123"/>
      <c r="M54" s="128">
        <v>160000</v>
      </c>
      <c r="N54" s="157" t="s">
        <v>452</v>
      </c>
      <c r="O54" s="150" t="s">
        <v>457</v>
      </c>
      <c r="P54" s="143" t="s">
        <v>45</v>
      </c>
      <c r="Q54" s="143" t="s">
        <v>68</v>
      </c>
    </row>
    <row r="55" spans="2:17" ht="76.5">
      <c r="B55" s="57">
        <f t="shared" si="0"/>
        <v>36</v>
      </c>
      <c r="C55" s="142">
        <v>74</v>
      </c>
      <c r="D55" s="162">
        <v>74</v>
      </c>
      <c r="E55" s="151" t="s">
        <v>466</v>
      </c>
      <c r="F55" s="143" t="s">
        <v>24</v>
      </c>
      <c r="G55" s="195">
        <f t="shared" si="4"/>
        <v>796</v>
      </c>
      <c r="H55" s="172" t="s">
        <v>10</v>
      </c>
      <c r="I55" s="146">
        <v>1</v>
      </c>
      <c r="J55" s="150" t="s">
        <v>55</v>
      </c>
      <c r="K55" s="148" t="s">
        <v>23</v>
      </c>
      <c r="L55" s="123"/>
      <c r="M55" s="128">
        <v>1440</v>
      </c>
      <c r="N55" s="157" t="s">
        <v>452</v>
      </c>
      <c r="O55" s="150" t="s">
        <v>457</v>
      </c>
      <c r="P55" s="143" t="s">
        <v>45</v>
      </c>
      <c r="Q55" s="143" t="s">
        <v>68</v>
      </c>
    </row>
    <row r="56" spans="2:17" ht="51">
      <c r="B56" s="57">
        <f t="shared" si="0"/>
        <v>37</v>
      </c>
      <c r="C56" s="183" t="s">
        <v>467</v>
      </c>
      <c r="D56" s="142" t="s">
        <v>468</v>
      </c>
      <c r="E56" s="143" t="s">
        <v>469</v>
      </c>
      <c r="F56" s="143" t="s">
        <v>24</v>
      </c>
      <c r="G56" s="184">
        <f t="shared" si="4"/>
        <v>796</v>
      </c>
      <c r="H56" s="143" t="s">
        <v>10</v>
      </c>
      <c r="I56" s="146">
        <v>1</v>
      </c>
      <c r="J56" s="150" t="s">
        <v>55</v>
      </c>
      <c r="K56" s="148" t="s">
        <v>23</v>
      </c>
      <c r="L56" s="123"/>
      <c r="M56" s="185">
        <v>1408.29</v>
      </c>
      <c r="N56" s="186">
        <v>43466</v>
      </c>
      <c r="O56" s="150" t="s">
        <v>457</v>
      </c>
      <c r="P56" s="187" t="s">
        <v>45</v>
      </c>
      <c r="Q56" s="151" t="s">
        <v>68</v>
      </c>
    </row>
    <row r="57" spans="2:17" ht="51">
      <c r="B57" s="57">
        <f t="shared" si="0"/>
        <v>38</v>
      </c>
      <c r="C57" s="196" t="s">
        <v>124</v>
      </c>
      <c r="D57" s="197" t="s">
        <v>154</v>
      </c>
      <c r="E57" s="143" t="s">
        <v>470</v>
      </c>
      <c r="F57" s="143" t="s">
        <v>24</v>
      </c>
      <c r="G57" s="155">
        <v>796</v>
      </c>
      <c r="H57" s="198" t="s">
        <v>10</v>
      </c>
      <c r="I57" s="199" t="s">
        <v>2</v>
      </c>
      <c r="J57" s="150" t="s">
        <v>55</v>
      </c>
      <c r="K57" s="143" t="s">
        <v>23</v>
      </c>
      <c r="L57" s="123"/>
      <c r="M57" s="146">
        <v>180</v>
      </c>
      <c r="N57" s="186">
        <v>43466</v>
      </c>
      <c r="O57" s="186">
        <v>43525</v>
      </c>
      <c r="P57" s="143" t="s">
        <v>401</v>
      </c>
      <c r="Q57" s="172" t="s">
        <v>81</v>
      </c>
    </row>
    <row r="58" spans="2:17" ht="51">
      <c r="B58" s="57">
        <f t="shared" si="0"/>
        <v>39</v>
      </c>
      <c r="C58" s="142" t="s">
        <v>95</v>
      </c>
      <c r="D58" s="142" t="s">
        <v>408</v>
      </c>
      <c r="E58" s="143" t="s">
        <v>492</v>
      </c>
      <c r="F58" s="143" t="s">
        <v>24</v>
      </c>
      <c r="G58" s="200">
        <f t="shared" ref="G58" si="5">IF(H58="тн",168,IF(H58="шт",796,IF(H58="кг",166,IF(H58="м2",55,IF(H58="м3",113,IF(H58="п.м.",18,IF(H58="секц",840,IF(H58="компл",839,0))))))))</f>
        <v>796</v>
      </c>
      <c r="H58" s="143" t="s">
        <v>10</v>
      </c>
      <c r="I58" s="201">
        <v>25</v>
      </c>
      <c r="J58" s="150" t="s">
        <v>346</v>
      </c>
      <c r="K58" s="163" t="s">
        <v>487</v>
      </c>
      <c r="L58" s="123"/>
      <c r="M58" s="143" t="s">
        <v>493</v>
      </c>
      <c r="N58" s="157" t="s">
        <v>452</v>
      </c>
      <c r="O58" s="150" t="s">
        <v>176</v>
      </c>
      <c r="P58" s="143" t="s">
        <v>45</v>
      </c>
      <c r="Q58" s="143" t="s">
        <v>68</v>
      </c>
    </row>
    <row r="59" spans="2:17" ht="51">
      <c r="B59" s="57">
        <f t="shared" si="0"/>
        <v>40</v>
      </c>
      <c r="C59" s="207" t="s">
        <v>476</v>
      </c>
      <c r="D59" s="207" t="s">
        <v>494</v>
      </c>
      <c r="E59" s="143" t="s">
        <v>495</v>
      </c>
      <c r="F59" s="187" t="s">
        <v>24</v>
      </c>
      <c r="G59" s="172">
        <v>168</v>
      </c>
      <c r="H59" s="187" t="s">
        <v>1</v>
      </c>
      <c r="I59" s="146">
        <v>6060</v>
      </c>
      <c r="J59" s="205" t="s">
        <v>28</v>
      </c>
      <c r="K59" s="187" t="s">
        <v>46</v>
      </c>
      <c r="L59" s="123"/>
      <c r="M59" s="146">
        <v>612346.31999999995</v>
      </c>
      <c r="N59" s="150" t="s">
        <v>450</v>
      </c>
      <c r="O59" s="150" t="s">
        <v>176</v>
      </c>
      <c r="P59" s="143" t="s">
        <v>399</v>
      </c>
      <c r="Q59" s="143" t="s">
        <v>68</v>
      </c>
    </row>
    <row r="60" spans="2:17" ht="25.5">
      <c r="B60" s="57">
        <f t="shared" si="0"/>
        <v>41</v>
      </c>
      <c r="C60" s="183" t="s">
        <v>353</v>
      </c>
      <c r="D60" s="194" t="s">
        <v>353</v>
      </c>
      <c r="E60" s="143" t="s">
        <v>496</v>
      </c>
      <c r="F60" s="209" t="s">
        <v>24</v>
      </c>
      <c r="G60" s="145">
        <v>797</v>
      </c>
      <c r="H60" s="146" t="s">
        <v>10</v>
      </c>
      <c r="I60" s="145" t="s">
        <v>2</v>
      </c>
      <c r="J60" s="150" t="s">
        <v>219</v>
      </c>
      <c r="K60" s="148" t="s">
        <v>23</v>
      </c>
      <c r="L60" s="123"/>
      <c r="M60" s="185">
        <v>500</v>
      </c>
      <c r="N60" s="150" t="s">
        <v>450</v>
      </c>
      <c r="O60" s="150" t="s">
        <v>176</v>
      </c>
      <c r="P60" s="143" t="s">
        <v>401</v>
      </c>
      <c r="Q60" s="151" t="s">
        <v>81</v>
      </c>
    </row>
    <row r="61" spans="2:17" ht="63.75">
      <c r="B61" s="57">
        <f t="shared" si="0"/>
        <v>42</v>
      </c>
      <c r="C61" s="142" t="s">
        <v>108</v>
      </c>
      <c r="D61" s="162" t="s">
        <v>374</v>
      </c>
      <c r="E61" s="143" t="s">
        <v>484</v>
      </c>
      <c r="F61" s="143" t="s">
        <v>24</v>
      </c>
      <c r="G61" s="200">
        <f t="shared" ref="G61" si="6">IF(H61="тн",168,IF(H61="шт",796,IF(H61="кг",166,IF(H61="м2",55,IF(H61="м3",113,IF(H61="п.м.",18,IF(H61="секц",840,IF(H61="компл",839,0))))))))</f>
        <v>796</v>
      </c>
      <c r="H61" s="143" t="s">
        <v>10</v>
      </c>
      <c r="I61" s="201">
        <v>1</v>
      </c>
      <c r="J61" s="202" t="s">
        <v>55</v>
      </c>
      <c r="K61" s="143" t="s">
        <v>23</v>
      </c>
      <c r="L61" s="123"/>
      <c r="M61" s="143" t="s">
        <v>485</v>
      </c>
      <c r="N61" s="150" t="s">
        <v>450</v>
      </c>
      <c r="O61" s="154" t="s">
        <v>194</v>
      </c>
      <c r="P61" s="143" t="s">
        <v>45</v>
      </c>
      <c r="Q61" s="172" t="s">
        <v>68</v>
      </c>
    </row>
    <row r="62" spans="2:17" ht="114.75">
      <c r="B62" s="57">
        <f t="shared" si="0"/>
        <v>43</v>
      </c>
      <c r="C62" s="142" t="s">
        <v>479</v>
      </c>
      <c r="D62" s="142" t="s">
        <v>480</v>
      </c>
      <c r="E62" s="143" t="s">
        <v>481</v>
      </c>
      <c r="F62" s="164" t="s">
        <v>482</v>
      </c>
      <c r="G62" s="172">
        <f t="shared" ref="G62" si="7">IF(H62="тн",168,IF(H62="шт",796,IF(H62="кг",166,IF(H62="м2",55,IF(H62="м3",113,IF(H62="п.м.",18,IF(H62="секц",840,IF(H62="компл",839,0))))))))</f>
        <v>796</v>
      </c>
      <c r="H62" s="145" t="s">
        <v>10</v>
      </c>
      <c r="I62" s="210">
        <v>1</v>
      </c>
      <c r="J62" s="150" t="s">
        <v>4</v>
      </c>
      <c r="K62" s="143" t="s">
        <v>47</v>
      </c>
      <c r="L62" s="123"/>
      <c r="M62" s="146">
        <v>1795</v>
      </c>
      <c r="N62" s="150" t="s">
        <v>450</v>
      </c>
      <c r="O62" s="150" t="s">
        <v>220</v>
      </c>
      <c r="P62" s="143" t="s">
        <v>399</v>
      </c>
      <c r="Q62" s="172" t="s">
        <v>68</v>
      </c>
    </row>
    <row r="63" spans="2:17" ht="51">
      <c r="B63" s="57">
        <f t="shared" si="0"/>
        <v>44</v>
      </c>
      <c r="C63" s="204" t="s">
        <v>476</v>
      </c>
      <c r="D63" s="204" t="s">
        <v>477</v>
      </c>
      <c r="E63" s="143" t="s">
        <v>478</v>
      </c>
      <c r="F63" s="143" t="s">
        <v>24</v>
      </c>
      <c r="G63" s="172">
        <v>168</v>
      </c>
      <c r="H63" s="187" t="s">
        <v>1</v>
      </c>
      <c r="I63" s="146">
        <v>25000</v>
      </c>
      <c r="J63" s="205" t="s">
        <v>28</v>
      </c>
      <c r="K63" s="187" t="s">
        <v>46</v>
      </c>
      <c r="L63" s="123"/>
      <c r="M63" s="206">
        <v>372500</v>
      </c>
      <c r="N63" s="150" t="s">
        <v>450</v>
      </c>
      <c r="O63" s="150" t="s">
        <v>457</v>
      </c>
      <c r="P63" s="143" t="s">
        <v>399</v>
      </c>
      <c r="Q63" s="172" t="s">
        <v>68</v>
      </c>
    </row>
    <row r="64" spans="2:17" ht="25.5">
      <c r="B64" s="57">
        <f t="shared" si="0"/>
        <v>45</v>
      </c>
      <c r="C64" s="207" t="s">
        <v>334</v>
      </c>
      <c r="D64" s="207" t="s">
        <v>337</v>
      </c>
      <c r="E64" s="143" t="s">
        <v>239</v>
      </c>
      <c r="F64" s="187" t="s">
        <v>240</v>
      </c>
      <c r="G64" s="172">
        <f>IF(H64="тн",168,IF(H64="шт",796,IF(H64="кг",166,IF(H64="м2",55,IF(H64="м3",113,IF(H64="п.м.",18,IF(H64="секц",840,IF(H64="компл",839,0))))))))</f>
        <v>168</v>
      </c>
      <c r="H64" s="187" t="s">
        <v>1</v>
      </c>
      <c r="I64" s="146">
        <v>32</v>
      </c>
      <c r="J64" s="205" t="s">
        <v>55</v>
      </c>
      <c r="K64" s="187" t="s">
        <v>23</v>
      </c>
      <c r="L64" s="123"/>
      <c r="M64" s="146">
        <v>2880</v>
      </c>
      <c r="N64" s="150" t="s">
        <v>450</v>
      </c>
      <c r="O64" s="150" t="s">
        <v>235</v>
      </c>
      <c r="P64" s="143" t="s">
        <v>398</v>
      </c>
      <c r="Q64" s="143" t="s">
        <v>68</v>
      </c>
    </row>
    <row r="65" spans="2:18" ht="38.25">
      <c r="B65" s="57">
        <f t="shared" si="0"/>
        <v>46</v>
      </c>
      <c r="C65" s="165" t="s">
        <v>208</v>
      </c>
      <c r="D65" s="161" t="s">
        <v>209</v>
      </c>
      <c r="E65" s="123" t="s">
        <v>390</v>
      </c>
      <c r="F65" s="123" t="s">
        <v>24</v>
      </c>
      <c r="G65" s="130">
        <v>168</v>
      </c>
      <c r="H65" s="130" t="s">
        <v>1</v>
      </c>
      <c r="I65" s="128">
        <v>90.92</v>
      </c>
      <c r="J65" s="127" t="s">
        <v>28</v>
      </c>
      <c r="K65" s="123" t="s">
        <v>46</v>
      </c>
      <c r="L65" s="123" t="s">
        <v>46</v>
      </c>
      <c r="M65" s="128">
        <v>350</v>
      </c>
      <c r="N65" s="129">
        <v>43497</v>
      </c>
      <c r="O65" s="129">
        <v>43800</v>
      </c>
      <c r="P65" s="123" t="s">
        <v>45</v>
      </c>
      <c r="Q65" s="130" t="s">
        <v>68</v>
      </c>
    </row>
    <row r="66" spans="2:18" ht="102">
      <c r="B66" s="57">
        <f t="shared" si="0"/>
        <v>47</v>
      </c>
      <c r="C66" s="183" t="s">
        <v>111</v>
      </c>
      <c r="D66" s="142" t="s">
        <v>112</v>
      </c>
      <c r="E66" s="143" t="s">
        <v>464</v>
      </c>
      <c r="F66" s="143" t="s">
        <v>24</v>
      </c>
      <c r="G66" s="172">
        <f>IF(H66="тн",168,IF(H66="шт",796,IF(H66="кг",166,IF(H66="м2",55,IF(H66="м3",113,IF(H66="п.м.",18,IF(H66="секц",840,IF(H66="компл",839,0))))))))</f>
        <v>796</v>
      </c>
      <c r="H66" s="172" t="s">
        <v>10</v>
      </c>
      <c r="I66" s="146">
        <v>10</v>
      </c>
      <c r="J66" s="150" t="s">
        <v>28</v>
      </c>
      <c r="K66" s="143" t="s">
        <v>46</v>
      </c>
      <c r="L66" s="123" t="s">
        <v>46</v>
      </c>
      <c r="M66" s="146">
        <v>1318.06</v>
      </c>
      <c r="N66" s="129">
        <v>43497</v>
      </c>
      <c r="O66" s="129" t="s">
        <v>176</v>
      </c>
      <c r="P66" s="123" t="s">
        <v>45</v>
      </c>
      <c r="Q66" s="130" t="s">
        <v>68</v>
      </c>
    </row>
    <row r="67" spans="2:18" ht="114.75">
      <c r="B67" s="57">
        <f t="shared" si="0"/>
        <v>48</v>
      </c>
      <c r="C67" s="183" t="s">
        <v>111</v>
      </c>
      <c r="D67" s="142" t="s">
        <v>112</v>
      </c>
      <c r="E67" s="143" t="s">
        <v>465</v>
      </c>
      <c r="F67" s="143" t="s">
        <v>24</v>
      </c>
      <c r="G67" s="172">
        <f>IF(H67="тн",168,IF(H67="шт",796,IF(H67="кг",166,IF(H67="м2",55,IF(H67="м3",113,IF(H67="п.м.",18,IF(H67="секц",840,IF(H67="компл",839,0))))))))</f>
        <v>796</v>
      </c>
      <c r="H67" s="172" t="s">
        <v>10</v>
      </c>
      <c r="I67" s="146">
        <v>10</v>
      </c>
      <c r="J67" s="150" t="s">
        <v>28</v>
      </c>
      <c r="K67" s="143" t="s">
        <v>46</v>
      </c>
      <c r="L67" s="123"/>
      <c r="M67" s="146">
        <v>994.56</v>
      </c>
      <c r="N67" s="129">
        <v>43497</v>
      </c>
      <c r="O67" s="129" t="s">
        <v>176</v>
      </c>
      <c r="P67" s="123" t="s">
        <v>45</v>
      </c>
      <c r="Q67" s="130" t="s">
        <v>68</v>
      </c>
    </row>
    <row r="68" spans="2:18" ht="51">
      <c r="B68" s="57">
        <f t="shared" si="0"/>
        <v>49</v>
      </c>
      <c r="C68" s="207" t="s">
        <v>335</v>
      </c>
      <c r="D68" s="142" t="s">
        <v>338</v>
      </c>
      <c r="E68" s="143" t="s">
        <v>497</v>
      </c>
      <c r="F68" s="143" t="s">
        <v>498</v>
      </c>
      <c r="G68" s="143">
        <v>112</v>
      </c>
      <c r="H68" s="143" t="s">
        <v>77</v>
      </c>
      <c r="I68" s="146">
        <v>14212</v>
      </c>
      <c r="J68" s="147" t="s">
        <v>178</v>
      </c>
      <c r="K68" s="148" t="s">
        <v>177</v>
      </c>
      <c r="L68" s="128" t="s">
        <v>50</v>
      </c>
      <c r="M68" s="146">
        <v>2629.22</v>
      </c>
      <c r="N68" s="150" t="s">
        <v>450</v>
      </c>
      <c r="O68" s="150" t="s">
        <v>194</v>
      </c>
      <c r="P68" s="143" t="s">
        <v>401</v>
      </c>
      <c r="Q68" s="172" t="s">
        <v>81</v>
      </c>
    </row>
    <row r="69" spans="2:18" s="2" customFormat="1" ht="63.75">
      <c r="B69" s="57">
        <f t="shared" si="0"/>
        <v>50</v>
      </c>
      <c r="C69" s="207" t="s">
        <v>335</v>
      </c>
      <c r="D69" s="142" t="s">
        <v>338</v>
      </c>
      <c r="E69" s="143" t="s">
        <v>499</v>
      </c>
      <c r="F69" s="143" t="s">
        <v>500</v>
      </c>
      <c r="G69" s="143">
        <v>112</v>
      </c>
      <c r="H69" s="143" t="s">
        <v>77</v>
      </c>
      <c r="I69" s="146">
        <v>4180</v>
      </c>
      <c r="J69" s="150" t="s">
        <v>55</v>
      </c>
      <c r="K69" s="143" t="s">
        <v>23</v>
      </c>
      <c r="L69" s="211" t="s">
        <v>144</v>
      </c>
      <c r="M69" s="146">
        <v>710.6</v>
      </c>
      <c r="N69" s="150" t="s">
        <v>450</v>
      </c>
      <c r="O69" s="150" t="s">
        <v>194</v>
      </c>
      <c r="P69" s="143" t="s">
        <v>401</v>
      </c>
      <c r="Q69" s="172" t="s">
        <v>81</v>
      </c>
    </row>
    <row r="70" spans="2:18" s="2" customFormat="1" ht="38.25">
      <c r="B70" s="57">
        <f t="shared" si="0"/>
        <v>51</v>
      </c>
      <c r="C70" s="165" t="s">
        <v>420</v>
      </c>
      <c r="D70" s="178" t="s">
        <v>412</v>
      </c>
      <c r="E70" s="123" t="s">
        <v>260</v>
      </c>
      <c r="F70" s="192" t="s">
        <v>24</v>
      </c>
      <c r="G70" s="173">
        <v>796</v>
      </c>
      <c r="H70" s="130" t="s">
        <v>10</v>
      </c>
      <c r="I70" s="128" t="s">
        <v>2</v>
      </c>
      <c r="J70" s="168" t="s">
        <v>55</v>
      </c>
      <c r="K70" s="148" t="s">
        <v>177</v>
      </c>
      <c r="L70" s="211" t="s">
        <v>46</v>
      </c>
      <c r="M70" s="128">
        <v>7006.8</v>
      </c>
      <c r="N70" s="129">
        <v>43497</v>
      </c>
      <c r="O70" s="129">
        <v>43586</v>
      </c>
      <c r="P70" s="123" t="s">
        <v>401</v>
      </c>
      <c r="Q70" s="123" t="s">
        <v>81</v>
      </c>
    </row>
    <row r="71" spans="2:18" s="2" customFormat="1" ht="25.5">
      <c r="B71" s="57">
        <f t="shared" si="0"/>
        <v>52</v>
      </c>
      <c r="C71" s="183" t="s">
        <v>420</v>
      </c>
      <c r="D71" s="183" t="s">
        <v>412</v>
      </c>
      <c r="E71" s="187" t="s">
        <v>259</v>
      </c>
      <c r="F71" s="187" t="s">
        <v>24</v>
      </c>
      <c r="G71" s="212">
        <f t="shared" ref="G71:G72" si="8">IF(H71="тн",168,IF(H71="шт",796,IF(H71="кг",166,IF(H71="м2",55,IF(H71="м3",113,IF(H71="п.м.",18,IF(H71="секц",840,IF(H71="компл",839,0))))))))</f>
        <v>796</v>
      </c>
      <c r="H71" s="213" t="s">
        <v>10</v>
      </c>
      <c r="I71" s="149" t="s">
        <v>2</v>
      </c>
      <c r="J71" s="150" t="s">
        <v>178</v>
      </c>
      <c r="K71" s="148" t="s">
        <v>177</v>
      </c>
      <c r="L71" s="211"/>
      <c r="M71" s="146">
        <v>1616.9</v>
      </c>
      <c r="N71" s="214" t="s">
        <v>450</v>
      </c>
      <c r="O71" s="214" t="s">
        <v>194</v>
      </c>
      <c r="P71" s="143" t="s">
        <v>401</v>
      </c>
      <c r="Q71" s="143" t="s">
        <v>81</v>
      </c>
    </row>
    <row r="72" spans="2:18" s="2" customFormat="1" ht="51">
      <c r="B72" s="57">
        <f t="shared" si="0"/>
        <v>53</v>
      </c>
      <c r="C72" s="183" t="s">
        <v>501</v>
      </c>
      <c r="D72" s="194" t="s">
        <v>502</v>
      </c>
      <c r="E72" s="151" t="s">
        <v>503</v>
      </c>
      <c r="F72" s="143" t="s">
        <v>24</v>
      </c>
      <c r="G72" s="155">
        <f t="shared" si="8"/>
        <v>796</v>
      </c>
      <c r="H72" s="143" t="s">
        <v>10</v>
      </c>
      <c r="I72" s="146" t="s">
        <v>2</v>
      </c>
      <c r="J72" s="150" t="s">
        <v>178</v>
      </c>
      <c r="K72" s="143" t="s">
        <v>177</v>
      </c>
      <c r="L72" s="123" t="s">
        <v>46</v>
      </c>
      <c r="M72" s="229">
        <v>509</v>
      </c>
      <c r="N72" s="150" t="s">
        <v>450</v>
      </c>
      <c r="O72" s="150" t="s">
        <v>194</v>
      </c>
      <c r="P72" s="143" t="s">
        <v>401</v>
      </c>
      <c r="Q72" s="172" t="s">
        <v>81</v>
      </c>
      <c r="R72" s="215"/>
    </row>
    <row r="73" spans="2:18" s="2" customFormat="1" ht="51">
      <c r="B73" s="57">
        <f t="shared" si="0"/>
        <v>54</v>
      </c>
      <c r="C73" s="230" t="s">
        <v>504</v>
      </c>
      <c r="D73" s="230" t="s">
        <v>504</v>
      </c>
      <c r="E73" s="143" t="s">
        <v>505</v>
      </c>
      <c r="F73" s="164" t="s">
        <v>29</v>
      </c>
      <c r="G73" s="172">
        <v>796</v>
      </c>
      <c r="H73" s="143" t="s">
        <v>10</v>
      </c>
      <c r="I73" s="210" t="s">
        <v>2</v>
      </c>
      <c r="J73" s="150" t="s">
        <v>178</v>
      </c>
      <c r="K73" s="231" t="s">
        <v>177</v>
      </c>
      <c r="L73" s="123"/>
      <c r="M73" s="146">
        <v>450.05</v>
      </c>
      <c r="N73" s="150" t="s">
        <v>450</v>
      </c>
      <c r="O73" s="150" t="s">
        <v>194</v>
      </c>
      <c r="P73" s="143" t="s">
        <v>401</v>
      </c>
      <c r="Q73" s="172" t="s">
        <v>81</v>
      </c>
    </row>
    <row r="74" spans="2:18" s="2" customFormat="1" ht="51">
      <c r="B74" s="57">
        <f t="shared" si="0"/>
        <v>55</v>
      </c>
      <c r="C74" s="183" t="s">
        <v>508</v>
      </c>
      <c r="D74" s="162" t="s">
        <v>509</v>
      </c>
      <c r="E74" s="143" t="s">
        <v>510</v>
      </c>
      <c r="F74" s="164" t="s">
        <v>29</v>
      </c>
      <c r="G74" s="172">
        <v>796</v>
      </c>
      <c r="H74" s="143" t="s">
        <v>10</v>
      </c>
      <c r="I74" s="210" t="s">
        <v>2</v>
      </c>
      <c r="J74" s="150" t="s">
        <v>178</v>
      </c>
      <c r="K74" s="231" t="s">
        <v>177</v>
      </c>
      <c r="L74" s="123"/>
      <c r="M74" s="146">
        <v>571.5</v>
      </c>
      <c r="N74" s="150" t="s">
        <v>450</v>
      </c>
      <c r="O74" s="150" t="s">
        <v>194</v>
      </c>
      <c r="P74" s="143" t="s">
        <v>401</v>
      </c>
      <c r="Q74" s="172" t="s">
        <v>81</v>
      </c>
    </row>
    <row r="75" spans="2:18" s="2" customFormat="1" ht="51">
      <c r="B75" s="57">
        <f t="shared" si="0"/>
        <v>56</v>
      </c>
      <c r="C75" s="183" t="s">
        <v>511</v>
      </c>
      <c r="D75" s="162" t="s">
        <v>512</v>
      </c>
      <c r="E75" s="143" t="s">
        <v>513</v>
      </c>
      <c r="F75" s="164" t="s">
        <v>29</v>
      </c>
      <c r="G75" s="172">
        <v>796</v>
      </c>
      <c r="H75" s="143" t="s">
        <v>10</v>
      </c>
      <c r="I75" s="210" t="s">
        <v>2</v>
      </c>
      <c r="J75" s="150" t="s">
        <v>178</v>
      </c>
      <c r="K75" s="231" t="s">
        <v>177</v>
      </c>
      <c r="L75" s="123"/>
      <c r="M75" s="146">
        <v>429.98</v>
      </c>
      <c r="N75" s="150" t="s">
        <v>450</v>
      </c>
      <c r="O75" s="150" t="s">
        <v>194</v>
      </c>
      <c r="P75" s="143" t="s">
        <v>401</v>
      </c>
      <c r="Q75" s="172" t="s">
        <v>81</v>
      </c>
    </row>
    <row r="76" spans="2:18" s="2" customFormat="1" ht="51">
      <c r="B76" s="57">
        <f t="shared" si="0"/>
        <v>57</v>
      </c>
      <c r="C76" s="183" t="s">
        <v>514</v>
      </c>
      <c r="D76" s="162" t="s">
        <v>515</v>
      </c>
      <c r="E76" s="143" t="s">
        <v>516</v>
      </c>
      <c r="F76" s="164" t="s">
        <v>29</v>
      </c>
      <c r="G76" s="172">
        <v>796</v>
      </c>
      <c r="H76" s="143" t="s">
        <v>10</v>
      </c>
      <c r="I76" s="210" t="s">
        <v>2</v>
      </c>
      <c r="J76" s="150" t="s">
        <v>178</v>
      </c>
      <c r="K76" s="231" t="s">
        <v>177</v>
      </c>
      <c r="L76" s="123"/>
      <c r="M76" s="146">
        <v>312.86</v>
      </c>
      <c r="N76" s="150" t="s">
        <v>450</v>
      </c>
      <c r="O76" s="150" t="s">
        <v>194</v>
      </c>
      <c r="P76" s="143" t="s">
        <v>401</v>
      </c>
      <c r="Q76" s="172" t="s">
        <v>81</v>
      </c>
    </row>
    <row r="77" spans="2:18" s="2" customFormat="1" ht="63.75">
      <c r="B77" s="57">
        <f t="shared" si="0"/>
        <v>58</v>
      </c>
      <c r="C77" s="183" t="s">
        <v>517</v>
      </c>
      <c r="D77" s="162" t="s">
        <v>518</v>
      </c>
      <c r="E77" s="143" t="s">
        <v>519</v>
      </c>
      <c r="F77" s="164" t="s">
        <v>29</v>
      </c>
      <c r="G77" s="172">
        <v>796</v>
      </c>
      <c r="H77" s="143" t="s">
        <v>10</v>
      </c>
      <c r="I77" s="210" t="s">
        <v>2</v>
      </c>
      <c r="J77" s="150" t="s">
        <v>178</v>
      </c>
      <c r="K77" s="231" t="s">
        <v>177</v>
      </c>
      <c r="L77" s="123"/>
      <c r="M77" s="146">
        <v>270.06</v>
      </c>
      <c r="N77" s="150" t="s">
        <v>450</v>
      </c>
      <c r="O77" s="150" t="s">
        <v>194</v>
      </c>
      <c r="P77" s="143" t="s">
        <v>401</v>
      </c>
      <c r="Q77" s="172" t="s">
        <v>81</v>
      </c>
    </row>
    <row r="78" spans="2:18" s="2" customFormat="1" ht="63.75">
      <c r="B78" s="57">
        <f t="shared" si="0"/>
        <v>59</v>
      </c>
      <c r="C78" s="183" t="s">
        <v>520</v>
      </c>
      <c r="D78" s="162" t="s">
        <v>521</v>
      </c>
      <c r="E78" s="143" t="s">
        <v>522</v>
      </c>
      <c r="F78" s="164" t="s">
        <v>29</v>
      </c>
      <c r="G78" s="172">
        <v>796</v>
      </c>
      <c r="H78" s="143" t="s">
        <v>10</v>
      </c>
      <c r="I78" s="210" t="s">
        <v>2</v>
      </c>
      <c r="J78" s="150" t="s">
        <v>178</v>
      </c>
      <c r="K78" s="231" t="s">
        <v>177</v>
      </c>
      <c r="L78" s="123"/>
      <c r="M78" s="146">
        <v>230</v>
      </c>
      <c r="N78" s="150" t="s">
        <v>450</v>
      </c>
      <c r="O78" s="150" t="s">
        <v>194</v>
      </c>
      <c r="P78" s="143" t="s">
        <v>401</v>
      </c>
      <c r="Q78" s="172" t="s">
        <v>81</v>
      </c>
    </row>
    <row r="79" spans="2:18" s="2" customFormat="1" ht="51">
      <c r="B79" s="57">
        <f t="shared" si="0"/>
        <v>60</v>
      </c>
      <c r="C79" s="183" t="s">
        <v>533</v>
      </c>
      <c r="D79" s="162" t="s">
        <v>533</v>
      </c>
      <c r="E79" s="143" t="s">
        <v>534</v>
      </c>
      <c r="F79" s="164" t="s">
        <v>29</v>
      </c>
      <c r="G79" s="172">
        <v>796</v>
      </c>
      <c r="H79" s="143" t="s">
        <v>10</v>
      </c>
      <c r="I79" s="210" t="s">
        <v>2</v>
      </c>
      <c r="J79" s="150" t="s">
        <v>178</v>
      </c>
      <c r="K79" s="231" t="s">
        <v>177</v>
      </c>
      <c r="L79" s="123"/>
      <c r="M79" s="146">
        <v>182.2</v>
      </c>
      <c r="N79" s="150" t="s">
        <v>450</v>
      </c>
      <c r="O79" s="150" t="s">
        <v>194</v>
      </c>
      <c r="P79" s="143" t="s">
        <v>401</v>
      </c>
      <c r="Q79" s="172" t="s">
        <v>81</v>
      </c>
    </row>
    <row r="80" spans="2:18" s="2" customFormat="1" ht="63.75">
      <c r="B80" s="57">
        <f t="shared" si="0"/>
        <v>61</v>
      </c>
      <c r="C80" s="183" t="s">
        <v>535</v>
      </c>
      <c r="D80" s="162" t="s">
        <v>536</v>
      </c>
      <c r="E80" s="143" t="s">
        <v>537</v>
      </c>
      <c r="F80" s="164" t="s">
        <v>29</v>
      </c>
      <c r="G80" s="172">
        <v>796</v>
      </c>
      <c r="H80" s="143" t="s">
        <v>10</v>
      </c>
      <c r="I80" s="210" t="s">
        <v>2</v>
      </c>
      <c r="J80" s="150" t="s">
        <v>178</v>
      </c>
      <c r="K80" s="231" t="s">
        <v>177</v>
      </c>
      <c r="L80" s="123"/>
      <c r="M80" s="146">
        <v>460.1</v>
      </c>
      <c r="N80" s="150" t="s">
        <v>450</v>
      </c>
      <c r="O80" s="150" t="s">
        <v>194</v>
      </c>
      <c r="P80" s="143" t="s">
        <v>401</v>
      </c>
      <c r="Q80" s="172" t="s">
        <v>81</v>
      </c>
    </row>
    <row r="81" spans="2:17" s="2" customFormat="1" ht="51">
      <c r="B81" s="57">
        <f t="shared" si="0"/>
        <v>62</v>
      </c>
      <c r="C81" s="162" t="s">
        <v>538</v>
      </c>
      <c r="D81" s="162" t="s">
        <v>539</v>
      </c>
      <c r="E81" s="143" t="s">
        <v>540</v>
      </c>
      <c r="F81" s="164" t="s">
        <v>29</v>
      </c>
      <c r="G81" s="172">
        <v>796</v>
      </c>
      <c r="H81" s="143" t="s">
        <v>10</v>
      </c>
      <c r="I81" s="210" t="s">
        <v>2</v>
      </c>
      <c r="J81" s="150" t="s">
        <v>178</v>
      </c>
      <c r="K81" s="231" t="s">
        <v>177</v>
      </c>
      <c r="L81" s="123"/>
      <c r="M81" s="146">
        <v>452.98</v>
      </c>
      <c r="N81" s="150" t="s">
        <v>450</v>
      </c>
      <c r="O81" s="150" t="s">
        <v>194</v>
      </c>
      <c r="P81" s="143" t="s">
        <v>401</v>
      </c>
      <c r="Q81" s="172" t="s">
        <v>81</v>
      </c>
    </row>
    <row r="82" spans="2:17" s="2" customFormat="1" ht="51">
      <c r="B82" s="57">
        <f t="shared" si="0"/>
        <v>63</v>
      </c>
      <c r="C82" s="183" t="s">
        <v>541</v>
      </c>
      <c r="D82" s="194" t="s">
        <v>541</v>
      </c>
      <c r="E82" s="143" t="s">
        <v>542</v>
      </c>
      <c r="F82" s="164" t="s">
        <v>29</v>
      </c>
      <c r="G82" s="172">
        <v>796</v>
      </c>
      <c r="H82" s="143" t="s">
        <v>10</v>
      </c>
      <c r="I82" s="210" t="s">
        <v>2</v>
      </c>
      <c r="J82" s="150" t="s">
        <v>178</v>
      </c>
      <c r="K82" s="231" t="s">
        <v>177</v>
      </c>
      <c r="L82" s="123"/>
      <c r="M82" s="146">
        <v>700.16</v>
      </c>
      <c r="N82" s="150" t="s">
        <v>450</v>
      </c>
      <c r="O82" s="150" t="s">
        <v>194</v>
      </c>
      <c r="P82" s="143" t="s">
        <v>401</v>
      </c>
      <c r="Q82" s="172" t="s">
        <v>81</v>
      </c>
    </row>
    <row r="83" spans="2:17" s="2" customFormat="1" ht="51">
      <c r="B83" s="57">
        <f t="shared" si="0"/>
        <v>64</v>
      </c>
      <c r="C83" s="142" t="s">
        <v>543</v>
      </c>
      <c r="D83" s="194" t="s">
        <v>544</v>
      </c>
      <c r="E83" s="143" t="s">
        <v>545</v>
      </c>
      <c r="F83" s="164" t="s">
        <v>29</v>
      </c>
      <c r="G83" s="172">
        <v>796</v>
      </c>
      <c r="H83" s="143" t="s">
        <v>10</v>
      </c>
      <c r="I83" s="210" t="s">
        <v>2</v>
      </c>
      <c r="J83" s="150" t="s">
        <v>178</v>
      </c>
      <c r="K83" s="231" t="s">
        <v>177</v>
      </c>
      <c r="L83" s="123"/>
      <c r="M83" s="146">
        <v>500.08</v>
      </c>
      <c r="N83" s="150" t="s">
        <v>450</v>
      </c>
      <c r="O83" s="150" t="s">
        <v>194</v>
      </c>
      <c r="P83" s="143" t="s">
        <v>401</v>
      </c>
      <c r="Q83" s="172" t="s">
        <v>81</v>
      </c>
    </row>
    <row r="84" spans="2:17" s="2" customFormat="1" ht="63.75">
      <c r="B84" s="57">
        <f t="shared" si="0"/>
        <v>65</v>
      </c>
      <c r="C84" s="142" t="s">
        <v>546</v>
      </c>
      <c r="D84" s="194" t="s">
        <v>547</v>
      </c>
      <c r="E84" s="143" t="s">
        <v>548</v>
      </c>
      <c r="F84" s="164" t="s">
        <v>29</v>
      </c>
      <c r="G84" s="172">
        <v>796</v>
      </c>
      <c r="H84" s="143" t="s">
        <v>10</v>
      </c>
      <c r="I84" s="210" t="s">
        <v>2</v>
      </c>
      <c r="J84" s="150" t="s">
        <v>55</v>
      </c>
      <c r="K84" s="231" t="s">
        <v>23</v>
      </c>
      <c r="L84" s="123"/>
      <c r="M84" s="146">
        <v>268.54000000000002</v>
      </c>
      <c r="N84" s="150" t="s">
        <v>450</v>
      </c>
      <c r="O84" s="150" t="s">
        <v>194</v>
      </c>
      <c r="P84" s="143" t="s">
        <v>401</v>
      </c>
      <c r="Q84" s="172" t="s">
        <v>81</v>
      </c>
    </row>
    <row r="85" spans="2:17" s="2" customFormat="1" ht="63.75">
      <c r="B85" s="57">
        <f t="shared" si="0"/>
        <v>66</v>
      </c>
      <c r="C85" s="194" t="s">
        <v>549</v>
      </c>
      <c r="D85" s="194" t="s">
        <v>549</v>
      </c>
      <c r="E85" s="143" t="s">
        <v>550</v>
      </c>
      <c r="F85" s="164" t="s">
        <v>29</v>
      </c>
      <c r="G85" s="172">
        <v>796</v>
      </c>
      <c r="H85" s="143" t="s">
        <v>10</v>
      </c>
      <c r="I85" s="210" t="s">
        <v>2</v>
      </c>
      <c r="J85" s="150" t="s">
        <v>178</v>
      </c>
      <c r="K85" s="231" t="s">
        <v>177</v>
      </c>
      <c r="L85" s="123"/>
      <c r="M85" s="146">
        <v>243.03</v>
      </c>
      <c r="N85" s="150" t="s">
        <v>450</v>
      </c>
      <c r="O85" s="150" t="s">
        <v>194</v>
      </c>
      <c r="P85" s="143" t="s">
        <v>401</v>
      </c>
      <c r="Q85" s="172" t="s">
        <v>81</v>
      </c>
    </row>
    <row r="86" spans="2:17" s="2" customFormat="1" ht="76.5">
      <c r="B86" s="57">
        <f t="shared" si="0"/>
        <v>67</v>
      </c>
      <c r="C86" s="183" t="s">
        <v>551</v>
      </c>
      <c r="D86" s="162" t="s">
        <v>552</v>
      </c>
      <c r="E86" s="143" t="s">
        <v>553</v>
      </c>
      <c r="F86" s="164" t="s">
        <v>29</v>
      </c>
      <c r="G86" s="172">
        <v>796</v>
      </c>
      <c r="H86" s="143" t="s">
        <v>10</v>
      </c>
      <c r="I86" s="210" t="s">
        <v>2</v>
      </c>
      <c r="J86" s="150" t="s">
        <v>178</v>
      </c>
      <c r="K86" s="231" t="s">
        <v>177</v>
      </c>
      <c r="L86" s="123"/>
      <c r="M86" s="146">
        <v>455.96</v>
      </c>
      <c r="N86" s="150" t="s">
        <v>450</v>
      </c>
      <c r="O86" s="150" t="s">
        <v>194</v>
      </c>
      <c r="P86" s="143" t="s">
        <v>401</v>
      </c>
      <c r="Q86" s="172" t="s">
        <v>81</v>
      </c>
    </row>
    <row r="87" spans="2:17" s="2" customFormat="1" ht="63.75">
      <c r="B87" s="57">
        <f t="shared" si="0"/>
        <v>68</v>
      </c>
      <c r="C87" s="183" t="s">
        <v>517</v>
      </c>
      <c r="D87" s="162" t="s">
        <v>518</v>
      </c>
      <c r="E87" s="143" t="s">
        <v>554</v>
      </c>
      <c r="F87" s="164" t="s">
        <v>29</v>
      </c>
      <c r="G87" s="172">
        <v>796</v>
      </c>
      <c r="H87" s="143" t="s">
        <v>10</v>
      </c>
      <c r="I87" s="210" t="s">
        <v>2</v>
      </c>
      <c r="J87" s="150" t="s">
        <v>178</v>
      </c>
      <c r="K87" s="231" t="s">
        <v>177</v>
      </c>
      <c r="L87" s="123"/>
      <c r="M87" s="146">
        <v>684.15</v>
      </c>
      <c r="N87" s="150" t="s">
        <v>450</v>
      </c>
      <c r="O87" s="150" t="s">
        <v>194</v>
      </c>
      <c r="P87" s="143" t="s">
        <v>401</v>
      </c>
      <c r="Q87" s="172" t="s">
        <v>81</v>
      </c>
    </row>
    <row r="88" spans="2:17" s="2" customFormat="1" ht="63.75">
      <c r="B88" s="57">
        <f t="shared" si="0"/>
        <v>69</v>
      </c>
      <c r="C88" s="183" t="s">
        <v>341</v>
      </c>
      <c r="D88" s="162" t="s">
        <v>555</v>
      </c>
      <c r="E88" s="143" t="s">
        <v>556</v>
      </c>
      <c r="F88" s="164" t="s">
        <v>29</v>
      </c>
      <c r="G88" s="172">
        <v>796</v>
      </c>
      <c r="H88" s="143" t="s">
        <v>10</v>
      </c>
      <c r="I88" s="210" t="s">
        <v>2</v>
      </c>
      <c r="J88" s="150" t="s">
        <v>55</v>
      </c>
      <c r="K88" s="231" t="s">
        <v>23</v>
      </c>
      <c r="L88" s="123"/>
      <c r="M88" s="146">
        <v>2216.1</v>
      </c>
      <c r="N88" s="150" t="s">
        <v>450</v>
      </c>
      <c r="O88" s="150" t="s">
        <v>194</v>
      </c>
      <c r="P88" s="143" t="s">
        <v>401</v>
      </c>
      <c r="Q88" s="172" t="s">
        <v>81</v>
      </c>
    </row>
    <row r="89" spans="2:17" s="2" customFormat="1" ht="38.25">
      <c r="B89" s="57">
        <f t="shared" si="0"/>
        <v>70</v>
      </c>
      <c r="C89" s="142" t="s">
        <v>551</v>
      </c>
      <c r="D89" s="142" t="s">
        <v>557</v>
      </c>
      <c r="E89" s="143" t="s">
        <v>558</v>
      </c>
      <c r="F89" s="143" t="s">
        <v>24</v>
      </c>
      <c r="G89" s="195">
        <f>IF(H89="тн",168,IF(H89="шт",796,IF(H89="кг",166,IF(H89="м2",55,IF(H89="м3",113,IF(H89="п.м.",18,IF(H89="секц",840,IF(H89="компл",839,0))))))))</f>
        <v>796</v>
      </c>
      <c r="H89" s="242" t="s">
        <v>10</v>
      </c>
      <c r="I89" s="243" t="s">
        <v>2</v>
      </c>
      <c r="J89" s="150" t="s">
        <v>55</v>
      </c>
      <c r="K89" s="143" t="s">
        <v>23</v>
      </c>
      <c r="L89" s="123"/>
      <c r="M89" s="146">
        <v>606</v>
      </c>
      <c r="N89" s="150" t="s">
        <v>450</v>
      </c>
      <c r="O89" s="150" t="s">
        <v>194</v>
      </c>
      <c r="P89" s="143" t="s">
        <v>401</v>
      </c>
      <c r="Q89" s="172" t="s">
        <v>81</v>
      </c>
    </row>
    <row r="90" spans="2:17" s="2" customFormat="1" ht="25.5">
      <c r="B90" s="57">
        <f t="shared" si="0"/>
        <v>71</v>
      </c>
      <c r="C90" s="142" t="s">
        <v>559</v>
      </c>
      <c r="D90" s="142" t="s">
        <v>559</v>
      </c>
      <c r="E90" s="143" t="s">
        <v>560</v>
      </c>
      <c r="F90" s="143" t="s">
        <v>24</v>
      </c>
      <c r="G90" s="195">
        <f>IF(H90="тн",168,IF(H90="шт",796,IF(H90="кг",166,IF(H90="м2",55,IF(H90="м3",113,IF(H90="п.м.",18,IF(H90="секц",840,IF(H90="компл",839,0))))))))</f>
        <v>796</v>
      </c>
      <c r="H90" s="242" t="s">
        <v>10</v>
      </c>
      <c r="I90" s="243" t="s">
        <v>2</v>
      </c>
      <c r="J90" s="150" t="s">
        <v>55</v>
      </c>
      <c r="K90" s="143" t="s">
        <v>23</v>
      </c>
      <c r="L90" s="123"/>
      <c r="M90" s="146">
        <v>650</v>
      </c>
      <c r="N90" s="150" t="s">
        <v>450</v>
      </c>
      <c r="O90" s="150" t="s">
        <v>194</v>
      </c>
      <c r="P90" s="143" t="s">
        <v>401</v>
      </c>
      <c r="Q90" s="172" t="s">
        <v>81</v>
      </c>
    </row>
    <row r="91" spans="2:17" s="2" customFormat="1" ht="25.5">
      <c r="B91" s="57">
        <f t="shared" si="0"/>
        <v>72</v>
      </c>
      <c r="C91" s="142" t="s">
        <v>508</v>
      </c>
      <c r="D91" s="142" t="s">
        <v>509</v>
      </c>
      <c r="E91" s="143" t="s">
        <v>561</v>
      </c>
      <c r="F91" s="143" t="s">
        <v>24</v>
      </c>
      <c r="G91" s="195">
        <f>IF(H91="тн",168,IF(H91="шт",796,IF(H91="кг",166,IF(H91="м2",55,IF(H91="м3",113,IF(H91="п.м.",18,IF(H91="секц",840,IF(H91="компл",839,0))))))))</f>
        <v>796</v>
      </c>
      <c r="H91" s="242" t="s">
        <v>10</v>
      </c>
      <c r="I91" s="243" t="s">
        <v>2</v>
      </c>
      <c r="J91" s="150" t="s">
        <v>55</v>
      </c>
      <c r="K91" s="143" t="s">
        <v>23</v>
      </c>
      <c r="L91" s="123"/>
      <c r="M91" s="146">
        <v>240</v>
      </c>
      <c r="N91" s="150" t="s">
        <v>450</v>
      </c>
      <c r="O91" s="150" t="s">
        <v>194</v>
      </c>
      <c r="P91" s="143" t="s">
        <v>401</v>
      </c>
      <c r="Q91" s="172" t="s">
        <v>81</v>
      </c>
    </row>
    <row r="92" spans="2:17" s="2" customFormat="1" ht="51">
      <c r="B92" s="57">
        <f t="shared" si="0"/>
        <v>73</v>
      </c>
      <c r="C92" s="165" t="s">
        <v>212</v>
      </c>
      <c r="D92" s="161" t="s">
        <v>213</v>
      </c>
      <c r="E92" s="123" t="s">
        <v>288</v>
      </c>
      <c r="F92" s="123" t="s">
        <v>24</v>
      </c>
      <c r="G92" s="130">
        <v>796</v>
      </c>
      <c r="H92" s="130" t="s">
        <v>10</v>
      </c>
      <c r="I92" s="128">
        <v>1</v>
      </c>
      <c r="J92" s="127" t="s">
        <v>28</v>
      </c>
      <c r="K92" s="123" t="s">
        <v>214</v>
      </c>
      <c r="L92" s="123" t="s">
        <v>46</v>
      </c>
      <c r="M92" s="128">
        <v>133.13</v>
      </c>
      <c r="N92" s="129">
        <v>43497</v>
      </c>
      <c r="O92" s="129">
        <v>43709</v>
      </c>
      <c r="P92" s="123" t="s">
        <v>45</v>
      </c>
      <c r="Q92" s="244" t="s">
        <v>68</v>
      </c>
    </row>
    <row r="93" spans="2:17" s="2" customFormat="1" ht="89.25">
      <c r="B93" s="57">
        <f t="shared" si="0"/>
        <v>74</v>
      </c>
      <c r="C93" s="165" t="s">
        <v>111</v>
      </c>
      <c r="D93" s="161" t="s">
        <v>112</v>
      </c>
      <c r="E93" s="218" t="s">
        <v>289</v>
      </c>
      <c r="F93" s="123" t="s">
        <v>24</v>
      </c>
      <c r="G93" s="130">
        <v>796</v>
      </c>
      <c r="H93" s="130" t="s">
        <v>10</v>
      </c>
      <c r="I93" s="128">
        <v>3</v>
      </c>
      <c r="J93" s="127" t="s">
        <v>28</v>
      </c>
      <c r="K93" s="123" t="s">
        <v>383</v>
      </c>
      <c r="L93" s="123" t="s">
        <v>383</v>
      </c>
      <c r="M93" s="128">
        <v>240</v>
      </c>
      <c r="N93" s="129">
        <v>43497</v>
      </c>
      <c r="O93" s="129" t="s">
        <v>217</v>
      </c>
      <c r="P93" s="123" t="s">
        <v>399</v>
      </c>
      <c r="Q93" s="244" t="s">
        <v>68</v>
      </c>
    </row>
    <row r="94" spans="2:17" s="2" customFormat="1" ht="63.75">
      <c r="B94" s="57">
        <f t="shared" si="0"/>
        <v>75</v>
      </c>
      <c r="C94" s="142" t="s">
        <v>93</v>
      </c>
      <c r="D94" s="142" t="s">
        <v>96</v>
      </c>
      <c r="E94" s="187" t="s">
        <v>562</v>
      </c>
      <c r="F94" s="143" t="s">
        <v>9</v>
      </c>
      <c r="G94" s="143">
        <f t="shared" ref="G94" si="9">IF(H94="тн",168,IF(H94="шт",796,IF(H94="кг",166,IF(H94="м2",55,IF(H94="м3",113,IF(H94="п.м.",18,IF(H94="секц",840,IF(H94="компл",839,0))))))))</f>
        <v>168</v>
      </c>
      <c r="H94" s="143" t="s">
        <v>1</v>
      </c>
      <c r="I94" s="146">
        <v>260</v>
      </c>
      <c r="J94" s="150" t="s">
        <v>28</v>
      </c>
      <c r="K94" s="143" t="s">
        <v>184</v>
      </c>
      <c r="L94" s="123"/>
      <c r="M94" s="128">
        <v>8000</v>
      </c>
      <c r="N94" s="157" t="s">
        <v>450</v>
      </c>
      <c r="O94" s="157" t="s">
        <v>176</v>
      </c>
      <c r="P94" s="187" t="s">
        <v>399</v>
      </c>
      <c r="Q94" s="213" t="s">
        <v>68</v>
      </c>
    </row>
    <row r="95" spans="2:17" s="2" customFormat="1" ht="38.25">
      <c r="B95" s="57">
        <f t="shared" si="0"/>
        <v>76</v>
      </c>
      <c r="C95" s="183" t="s">
        <v>574</v>
      </c>
      <c r="D95" s="183" t="s">
        <v>574</v>
      </c>
      <c r="E95" s="143" t="s">
        <v>575</v>
      </c>
      <c r="F95" s="123" t="s">
        <v>192</v>
      </c>
      <c r="G95" s="173">
        <v>796</v>
      </c>
      <c r="H95" s="123" t="s">
        <v>10</v>
      </c>
      <c r="I95" s="248" t="s">
        <v>2</v>
      </c>
      <c r="J95" s="127" t="s">
        <v>55</v>
      </c>
      <c r="K95" s="123" t="s">
        <v>23</v>
      </c>
      <c r="L95" s="123" t="s">
        <v>22</v>
      </c>
      <c r="M95" s="146">
        <v>2323.06</v>
      </c>
      <c r="N95" s="150" t="s">
        <v>450</v>
      </c>
      <c r="O95" s="150" t="s">
        <v>194</v>
      </c>
      <c r="P95" s="143" t="s">
        <v>403</v>
      </c>
      <c r="Q95" s="172" t="s">
        <v>81</v>
      </c>
    </row>
    <row r="96" spans="2:17" s="2" customFormat="1" ht="38.25">
      <c r="B96" s="57">
        <f t="shared" si="0"/>
        <v>77</v>
      </c>
      <c r="C96" s="183" t="s">
        <v>576</v>
      </c>
      <c r="D96" s="183" t="s">
        <v>577</v>
      </c>
      <c r="E96" s="143" t="s">
        <v>578</v>
      </c>
      <c r="F96" s="143" t="s">
        <v>192</v>
      </c>
      <c r="G96" s="184">
        <f>IF(H96="тн",168,IF(H96="шт",796,IF(H96="кг",166,IF(H96="м2",55,IF(H96="м3",113,IF(H96="п.м.",18,IF(H96="секц",840,IF(H96="компл",839,0))))))))</f>
        <v>796</v>
      </c>
      <c r="H96" s="143" t="s">
        <v>10</v>
      </c>
      <c r="I96" s="249" t="s">
        <v>2</v>
      </c>
      <c r="J96" s="150" t="s">
        <v>55</v>
      </c>
      <c r="K96" s="143" t="s">
        <v>23</v>
      </c>
      <c r="L96" s="123"/>
      <c r="M96" s="146">
        <v>4187.07</v>
      </c>
      <c r="N96" s="150" t="s">
        <v>450</v>
      </c>
      <c r="O96" s="150" t="s">
        <v>194</v>
      </c>
      <c r="P96" s="143" t="s">
        <v>403</v>
      </c>
      <c r="Q96" s="172" t="s">
        <v>81</v>
      </c>
    </row>
    <row r="97" spans="2:17" ht="38.25">
      <c r="B97" s="57">
        <f t="shared" si="0"/>
        <v>78</v>
      </c>
      <c r="C97" s="183" t="s">
        <v>581</v>
      </c>
      <c r="D97" s="183" t="s">
        <v>582</v>
      </c>
      <c r="E97" s="143" t="s">
        <v>583</v>
      </c>
      <c r="F97" s="143" t="s">
        <v>192</v>
      </c>
      <c r="G97" s="184">
        <f t="shared" ref="G97:G98" si="10">IF(H97="тн",168,IF(H97="шт",796,IF(H97="кг",166,IF(H97="м2",55,IF(H97="м3",113,IF(H97="п.м.",18,IF(H97="секц",840,IF(H97="компл",839,0))))))))</f>
        <v>796</v>
      </c>
      <c r="H97" s="143" t="s">
        <v>10</v>
      </c>
      <c r="I97" s="249" t="s">
        <v>2</v>
      </c>
      <c r="J97" s="150" t="s">
        <v>55</v>
      </c>
      <c r="K97" s="143" t="s">
        <v>23</v>
      </c>
      <c r="L97" s="123" t="s">
        <v>22</v>
      </c>
      <c r="M97" s="146">
        <v>705.34</v>
      </c>
      <c r="N97" s="150" t="s">
        <v>450</v>
      </c>
      <c r="O97" s="150" t="s">
        <v>194</v>
      </c>
      <c r="P97" s="143" t="s">
        <v>403</v>
      </c>
      <c r="Q97" s="172" t="s">
        <v>81</v>
      </c>
    </row>
    <row r="98" spans="2:17" ht="38.25">
      <c r="B98" s="57">
        <f t="shared" si="0"/>
        <v>79</v>
      </c>
      <c r="C98" s="142" t="s">
        <v>584</v>
      </c>
      <c r="D98" s="250" t="s">
        <v>585</v>
      </c>
      <c r="E98" s="143" t="s">
        <v>295</v>
      </c>
      <c r="F98" s="143" t="s">
        <v>192</v>
      </c>
      <c r="G98" s="184">
        <f t="shared" si="10"/>
        <v>796</v>
      </c>
      <c r="H98" s="143" t="s">
        <v>10</v>
      </c>
      <c r="I98" s="249" t="s">
        <v>2</v>
      </c>
      <c r="J98" s="150" t="s">
        <v>55</v>
      </c>
      <c r="K98" s="143" t="s">
        <v>23</v>
      </c>
      <c r="L98" s="123"/>
      <c r="M98" s="146">
        <v>1260.82</v>
      </c>
      <c r="N98" s="150" t="s">
        <v>450</v>
      </c>
      <c r="O98" s="150" t="s">
        <v>194</v>
      </c>
      <c r="P98" s="143" t="s">
        <v>403</v>
      </c>
      <c r="Q98" s="172" t="s">
        <v>81</v>
      </c>
    </row>
    <row r="99" spans="2:17" ht="38.25">
      <c r="B99" s="57">
        <f t="shared" si="0"/>
        <v>80</v>
      </c>
      <c r="C99" s="142" t="s">
        <v>294</v>
      </c>
      <c r="D99" s="250" t="s">
        <v>586</v>
      </c>
      <c r="E99" s="143" t="s">
        <v>296</v>
      </c>
      <c r="F99" s="143" t="s">
        <v>192</v>
      </c>
      <c r="G99" s="184">
        <f>IF(H99="тн",168,IF(H99="шт",796,IF(H99="кг",166,IF(H99="м2",55,IF(H99="м3",113,IF(H99="п.м.",18,IF(H99="секц",840,IF(H99="компл",839,0))))))))</f>
        <v>796</v>
      </c>
      <c r="H99" s="143" t="s">
        <v>10</v>
      </c>
      <c r="I99" s="249" t="s">
        <v>2</v>
      </c>
      <c r="J99" s="150" t="s">
        <v>55</v>
      </c>
      <c r="K99" s="143" t="s">
        <v>23</v>
      </c>
      <c r="L99" s="123"/>
      <c r="M99" s="146">
        <v>170.58</v>
      </c>
      <c r="N99" s="150" t="s">
        <v>450</v>
      </c>
      <c r="O99" s="150" t="s">
        <v>194</v>
      </c>
      <c r="P99" s="143" t="s">
        <v>403</v>
      </c>
      <c r="Q99" s="172" t="s">
        <v>81</v>
      </c>
    </row>
    <row r="100" spans="2:17" ht="38.25">
      <c r="B100" s="57">
        <f t="shared" si="0"/>
        <v>81</v>
      </c>
      <c r="C100" s="142" t="s">
        <v>588</v>
      </c>
      <c r="D100" s="207" t="s">
        <v>588</v>
      </c>
      <c r="E100" s="187" t="s">
        <v>298</v>
      </c>
      <c r="F100" s="187" t="s">
        <v>29</v>
      </c>
      <c r="G100" s="212">
        <f>IF(H100="тн",168,IF(H100="шт",796,IF(H100="кг",166,IF(H100="м2",55,IF(H100="м3",113,IF(H100="п.м.",18,IF(H100="секц",840,IF(H100="компл",839,0))))))))</f>
        <v>796</v>
      </c>
      <c r="H100" s="251" t="s">
        <v>10</v>
      </c>
      <c r="I100" s="252" t="s">
        <v>2</v>
      </c>
      <c r="J100" s="214" t="s">
        <v>55</v>
      </c>
      <c r="K100" s="253" t="s">
        <v>23</v>
      </c>
      <c r="L100" s="123" t="s">
        <v>22</v>
      </c>
      <c r="M100" s="149">
        <v>1093.99</v>
      </c>
      <c r="N100" s="150" t="s">
        <v>450</v>
      </c>
      <c r="O100" s="150" t="s">
        <v>194</v>
      </c>
      <c r="P100" s="143" t="s">
        <v>401</v>
      </c>
      <c r="Q100" s="187" t="s">
        <v>81</v>
      </c>
    </row>
    <row r="101" spans="2:17" ht="76.5">
      <c r="B101" s="57">
        <f t="shared" si="0"/>
        <v>82</v>
      </c>
      <c r="C101" s="165" t="s">
        <v>198</v>
      </c>
      <c r="D101" s="165" t="s">
        <v>362</v>
      </c>
      <c r="E101" s="123" t="s">
        <v>359</v>
      </c>
      <c r="F101" s="123" t="s">
        <v>392</v>
      </c>
      <c r="G101" s="173">
        <v>796</v>
      </c>
      <c r="H101" s="123" t="s">
        <v>10</v>
      </c>
      <c r="I101" s="128">
        <v>1</v>
      </c>
      <c r="J101" s="127" t="s">
        <v>86</v>
      </c>
      <c r="K101" s="123" t="s">
        <v>64</v>
      </c>
      <c r="L101" s="123" t="s">
        <v>391</v>
      </c>
      <c r="M101" s="128">
        <v>5200</v>
      </c>
      <c r="N101" s="129">
        <v>43497</v>
      </c>
      <c r="O101" s="129" t="s">
        <v>217</v>
      </c>
      <c r="P101" s="123" t="s">
        <v>403</v>
      </c>
      <c r="Q101" s="182" t="s">
        <v>81</v>
      </c>
    </row>
    <row r="102" spans="2:17" ht="38.25">
      <c r="B102" s="57">
        <f t="shared" si="0"/>
        <v>83</v>
      </c>
      <c r="C102" s="165" t="s">
        <v>198</v>
      </c>
      <c r="D102" s="165" t="s">
        <v>198</v>
      </c>
      <c r="E102" s="123" t="s">
        <v>359</v>
      </c>
      <c r="F102" s="123" t="s">
        <v>395</v>
      </c>
      <c r="G102" s="173">
        <v>796</v>
      </c>
      <c r="H102" s="123" t="s">
        <v>10</v>
      </c>
      <c r="I102" s="128">
        <v>2</v>
      </c>
      <c r="J102" s="127" t="s">
        <v>86</v>
      </c>
      <c r="K102" s="123" t="s">
        <v>64</v>
      </c>
      <c r="L102" s="123" t="s">
        <v>396</v>
      </c>
      <c r="M102" s="128">
        <v>3600</v>
      </c>
      <c r="N102" s="129">
        <v>43497</v>
      </c>
      <c r="O102" s="129" t="s">
        <v>217</v>
      </c>
      <c r="P102" s="123" t="s">
        <v>403</v>
      </c>
      <c r="Q102" s="182" t="s">
        <v>81</v>
      </c>
    </row>
    <row r="103" spans="2:17" ht="38.25">
      <c r="B103" s="57">
        <f t="shared" si="0"/>
        <v>84</v>
      </c>
      <c r="C103" s="165" t="s">
        <v>361</v>
      </c>
      <c r="D103" s="165" t="s">
        <v>363</v>
      </c>
      <c r="E103" s="123" t="s">
        <v>360</v>
      </c>
      <c r="F103" s="123" t="s">
        <v>393</v>
      </c>
      <c r="G103" s="173">
        <v>796</v>
      </c>
      <c r="H103" s="123" t="s">
        <v>10</v>
      </c>
      <c r="I103" s="128">
        <v>2</v>
      </c>
      <c r="J103" s="127" t="s">
        <v>86</v>
      </c>
      <c r="K103" s="123" t="s">
        <v>64</v>
      </c>
      <c r="L103" s="123" t="s">
        <v>394</v>
      </c>
      <c r="M103" s="128">
        <v>8600</v>
      </c>
      <c r="N103" s="129">
        <v>43497</v>
      </c>
      <c r="O103" s="129" t="s">
        <v>217</v>
      </c>
      <c r="P103" s="123" t="s">
        <v>403</v>
      </c>
      <c r="Q103" s="182" t="s">
        <v>81</v>
      </c>
    </row>
    <row r="104" spans="2:17" ht="63.75">
      <c r="B104" s="57">
        <f t="shared" si="0"/>
        <v>85</v>
      </c>
      <c r="C104" s="142" t="s">
        <v>551</v>
      </c>
      <c r="D104" s="142" t="s">
        <v>568</v>
      </c>
      <c r="E104" s="143" t="s">
        <v>569</v>
      </c>
      <c r="F104" s="143" t="s">
        <v>24</v>
      </c>
      <c r="G104" s="195">
        <f t="shared" ref="G104:G106" si="11">IF(H104="тн",168,IF(H104="шт",796,IF(H104="кг",166,IF(H104="м2",55,IF(H104="м3",113,IF(H104="п.м.",18,IF(H104="секц",840,IF(H104="компл",839,0))))))))</f>
        <v>796</v>
      </c>
      <c r="H104" s="242" t="s">
        <v>10</v>
      </c>
      <c r="I104" s="243" t="s">
        <v>2</v>
      </c>
      <c r="J104" s="150" t="s">
        <v>28</v>
      </c>
      <c r="K104" s="143" t="s">
        <v>573</v>
      </c>
      <c r="L104" s="123"/>
      <c r="M104" s="146">
        <v>726</v>
      </c>
      <c r="N104" s="150" t="s">
        <v>450</v>
      </c>
      <c r="O104" s="150" t="s">
        <v>194</v>
      </c>
      <c r="P104" s="143" t="s">
        <v>401</v>
      </c>
      <c r="Q104" s="172" t="s">
        <v>81</v>
      </c>
    </row>
    <row r="105" spans="2:17" ht="25.5">
      <c r="B105" s="57">
        <f t="shared" si="0"/>
        <v>86</v>
      </c>
      <c r="C105" s="142" t="s">
        <v>523</v>
      </c>
      <c r="D105" s="142" t="s">
        <v>523</v>
      </c>
      <c r="E105" s="143" t="s">
        <v>570</v>
      </c>
      <c r="F105" s="143" t="s">
        <v>24</v>
      </c>
      <c r="G105" s="195">
        <f t="shared" si="11"/>
        <v>796</v>
      </c>
      <c r="H105" s="242" t="s">
        <v>10</v>
      </c>
      <c r="I105" s="243" t="s">
        <v>2</v>
      </c>
      <c r="J105" s="150" t="s">
        <v>55</v>
      </c>
      <c r="K105" s="143" t="s">
        <v>23</v>
      </c>
      <c r="L105" s="123"/>
      <c r="M105" s="146">
        <v>75</v>
      </c>
      <c r="N105" s="150" t="s">
        <v>450</v>
      </c>
      <c r="O105" s="150" t="s">
        <v>194</v>
      </c>
      <c r="P105" s="143" t="s">
        <v>401</v>
      </c>
      <c r="Q105" s="172" t="s">
        <v>81</v>
      </c>
    </row>
    <row r="106" spans="2:17" ht="51">
      <c r="B106" s="57">
        <f t="shared" si="0"/>
        <v>87</v>
      </c>
      <c r="C106" s="142" t="s">
        <v>508</v>
      </c>
      <c r="D106" s="142" t="s">
        <v>571</v>
      </c>
      <c r="E106" s="143" t="s">
        <v>572</v>
      </c>
      <c r="F106" s="143" t="s">
        <v>24</v>
      </c>
      <c r="G106" s="195">
        <f t="shared" si="11"/>
        <v>796</v>
      </c>
      <c r="H106" s="242" t="s">
        <v>10</v>
      </c>
      <c r="I106" s="243" t="s">
        <v>2</v>
      </c>
      <c r="J106" s="150" t="s">
        <v>178</v>
      </c>
      <c r="K106" s="143" t="s">
        <v>177</v>
      </c>
      <c r="L106" s="123"/>
      <c r="M106" s="146">
        <v>90</v>
      </c>
      <c r="N106" s="150" t="s">
        <v>450</v>
      </c>
      <c r="O106" s="150" t="s">
        <v>194</v>
      </c>
      <c r="P106" s="143" t="s">
        <v>401</v>
      </c>
      <c r="Q106" s="172" t="s">
        <v>81</v>
      </c>
    </row>
    <row r="107" spans="2:17" ht="51">
      <c r="B107" s="57">
        <f t="shared" si="0"/>
        <v>88</v>
      </c>
      <c r="C107" s="142" t="s">
        <v>563</v>
      </c>
      <c r="D107" s="142" t="s">
        <v>564</v>
      </c>
      <c r="E107" s="143" t="s">
        <v>565</v>
      </c>
      <c r="F107" s="143" t="s">
        <v>24</v>
      </c>
      <c r="G107" s="184">
        <f t="shared" ref="G107" si="12">IF(H107="тн",168,IF(H107="шт",796,IF(H107="кг",166,IF(H107="м2",55,IF(H107="м3",113,IF(H107="п.м.",18,IF(H107="секц",840,IF(H107="компл",839,0))))))))</f>
        <v>796</v>
      </c>
      <c r="H107" s="143" t="s">
        <v>10</v>
      </c>
      <c r="I107" s="227">
        <v>1</v>
      </c>
      <c r="J107" s="150" t="s">
        <v>330</v>
      </c>
      <c r="K107" s="143" t="s">
        <v>566</v>
      </c>
      <c r="L107" s="123"/>
      <c r="M107" s="228">
        <v>449.89</v>
      </c>
      <c r="N107" s="150" t="s">
        <v>450</v>
      </c>
      <c r="O107" s="150" t="s">
        <v>218</v>
      </c>
      <c r="P107" s="143" t="s">
        <v>45</v>
      </c>
      <c r="Q107" s="172" t="s">
        <v>68</v>
      </c>
    </row>
    <row r="108" spans="2:17" s="2" customFormat="1" ht="102">
      <c r="B108" s="57">
        <f t="shared" si="0"/>
        <v>89</v>
      </c>
      <c r="C108" s="161" t="s">
        <v>93</v>
      </c>
      <c r="D108" s="191" t="s">
        <v>96</v>
      </c>
      <c r="E108" s="163" t="s">
        <v>483</v>
      </c>
      <c r="F108" s="143" t="s">
        <v>24</v>
      </c>
      <c r="G108" s="208">
        <v>168</v>
      </c>
      <c r="H108" s="122" t="s">
        <v>1</v>
      </c>
      <c r="I108" s="177">
        <v>153</v>
      </c>
      <c r="J108" s="190" t="s">
        <v>28</v>
      </c>
      <c r="K108" s="122" t="s">
        <v>184</v>
      </c>
      <c r="L108" s="122" t="s">
        <v>184</v>
      </c>
      <c r="M108" s="177">
        <v>18000</v>
      </c>
      <c r="N108" s="129">
        <v>43497</v>
      </c>
      <c r="O108" s="129">
        <v>43800</v>
      </c>
      <c r="P108" s="123" t="s">
        <v>399</v>
      </c>
      <c r="Q108" s="130" t="s">
        <v>68</v>
      </c>
    </row>
    <row r="109" spans="2:17" s="2" customFormat="1" ht="63.75">
      <c r="B109" s="57">
        <f t="shared" si="0"/>
        <v>90</v>
      </c>
      <c r="C109" s="142" t="s">
        <v>94</v>
      </c>
      <c r="D109" s="142" t="s">
        <v>98</v>
      </c>
      <c r="E109" s="187" t="s">
        <v>567</v>
      </c>
      <c r="F109" s="187" t="s">
        <v>6</v>
      </c>
      <c r="G109" s="143">
        <v>168</v>
      </c>
      <c r="H109" s="187" t="s">
        <v>1</v>
      </c>
      <c r="I109" s="146">
        <v>600</v>
      </c>
      <c r="J109" s="150" t="s">
        <v>67</v>
      </c>
      <c r="K109" s="143" t="s">
        <v>366</v>
      </c>
      <c r="L109" s="122"/>
      <c r="M109" s="146">
        <v>2100</v>
      </c>
      <c r="N109" s="150" t="s">
        <v>188</v>
      </c>
      <c r="O109" s="150" t="s">
        <v>188</v>
      </c>
      <c r="P109" s="143" t="s">
        <v>45</v>
      </c>
      <c r="Q109" s="172" t="s">
        <v>68</v>
      </c>
    </row>
    <row r="110" spans="2:17" s="2" customFormat="1" ht="185.25" customHeight="1">
      <c r="B110" s="57">
        <f t="shared" si="0"/>
        <v>91</v>
      </c>
      <c r="C110" s="142" t="s">
        <v>347</v>
      </c>
      <c r="D110" s="142" t="s">
        <v>348</v>
      </c>
      <c r="E110" s="143" t="s">
        <v>291</v>
      </c>
      <c r="F110" s="143" t="s">
        <v>190</v>
      </c>
      <c r="G110" s="184">
        <f t="shared" ref="G110" si="13">IF(H110="тн",168,IF(H110="шт",796,IF(H110="кг",166,IF(H110="м2",55,IF(H110="м3",113,IF(H110="п.м.",18,IF(H110="секц",840,IF(H110="компл",839,0))))))))</f>
        <v>796</v>
      </c>
      <c r="H110" s="143" t="s">
        <v>10</v>
      </c>
      <c r="I110" s="227">
        <v>64</v>
      </c>
      <c r="J110" s="150" t="s">
        <v>28</v>
      </c>
      <c r="K110" s="143" t="s">
        <v>46</v>
      </c>
      <c r="L110" s="122"/>
      <c r="M110" s="146">
        <v>8400</v>
      </c>
      <c r="N110" s="150" t="s">
        <v>188</v>
      </c>
      <c r="O110" s="150" t="s">
        <v>176</v>
      </c>
      <c r="P110" s="143" t="s">
        <v>403</v>
      </c>
      <c r="Q110" s="172" t="s">
        <v>81</v>
      </c>
    </row>
    <row r="111" spans="2:17" s="2" customFormat="1" ht="51">
      <c r="B111" s="57">
        <f t="shared" ref="B111:B119" si="14">B110+1</f>
        <v>92</v>
      </c>
      <c r="C111" s="183" t="s">
        <v>590</v>
      </c>
      <c r="D111" s="183" t="s">
        <v>590</v>
      </c>
      <c r="E111" s="143" t="s">
        <v>591</v>
      </c>
      <c r="F111" s="164" t="s">
        <v>29</v>
      </c>
      <c r="G111" s="172">
        <v>796</v>
      </c>
      <c r="H111" s="145" t="s">
        <v>10</v>
      </c>
      <c r="I111" s="210">
        <v>1</v>
      </c>
      <c r="J111" s="150" t="s">
        <v>55</v>
      </c>
      <c r="K111" s="231" t="s">
        <v>23</v>
      </c>
      <c r="L111" s="122"/>
      <c r="M111" s="210">
        <v>388.5</v>
      </c>
      <c r="N111" s="150" t="s">
        <v>188</v>
      </c>
      <c r="O111" s="150" t="s">
        <v>194</v>
      </c>
      <c r="P111" s="143" t="s">
        <v>45</v>
      </c>
      <c r="Q111" s="172" t="s">
        <v>68</v>
      </c>
    </row>
    <row r="112" spans="2:17" s="2" customFormat="1" ht="25.5">
      <c r="B112" s="57">
        <f t="shared" si="14"/>
        <v>93</v>
      </c>
      <c r="C112" s="183" t="s">
        <v>592</v>
      </c>
      <c r="D112" s="194" t="s">
        <v>593</v>
      </c>
      <c r="E112" s="253" t="s">
        <v>594</v>
      </c>
      <c r="F112" s="253" t="s">
        <v>24</v>
      </c>
      <c r="G112" s="155">
        <f t="shared" ref="G112" si="15">IF(H112="тн",168,IF(H112="шт",796,IF(H112="кг",166,IF(H112="м2",55,IF(H112="м3",113,IF(H112="п.м.",18,IF(H112="секц",840,IF(H112="компл",839,0))))))))</f>
        <v>796</v>
      </c>
      <c r="H112" s="143" t="s">
        <v>10</v>
      </c>
      <c r="I112" s="146" t="s">
        <v>2</v>
      </c>
      <c r="J112" s="150" t="s">
        <v>55</v>
      </c>
      <c r="K112" s="148" t="s">
        <v>23</v>
      </c>
      <c r="L112" s="122"/>
      <c r="M112" s="210">
        <v>360</v>
      </c>
      <c r="N112" s="150" t="s">
        <v>188</v>
      </c>
      <c r="O112" s="150" t="s">
        <v>176</v>
      </c>
      <c r="P112" s="143" t="s">
        <v>401</v>
      </c>
      <c r="Q112" s="151" t="s">
        <v>68</v>
      </c>
    </row>
    <row r="113" spans="2:17" s="2" customFormat="1" ht="38.25">
      <c r="B113" s="57">
        <f t="shared" si="14"/>
        <v>94</v>
      </c>
      <c r="C113" s="113" t="s">
        <v>424</v>
      </c>
      <c r="D113" s="113" t="s">
        <v>423</v>
      </c>
      <c r="E113" s="109" t="s">
        <v>281</v>
      </c>
      <c r="F113" s="109" t="s">
        <v>24</v>
      </c>
      <c r="G113" s="224">
        <f>IF(H113="тн",168,IF(H113="шт",796,IF(H113="кг",166,IF(H113="м2",55,IF(H113="м3",113,IF(H113="п.м.",18,IF(H113="секц",840,IF(H113="компл",839,0))))))))</f>
        <v>796</v>
      </c>
      <c r="H113" s="225" t="s">
        <v>10</v>
      </c>
      <c r="I113" s="226" t="s">
        <v>2</v>
      </c>
      <c r="J113" s="112" t="s">
        <v>55</v>
      </c>
      <c r="K113" s="109" t="s">
        <v>23</v>
      </c>
      <c r="L113" s="77" t="s">
        <v>46</v>
      </c>
      <c r="M113" s="111">
        <v>249.9</v>
      </c>
      <c r="N113" s="112" t="s">
        <v>188</v>
      </c>
      <c r="O113" s="112" t="s">
        <v>176</v>
      </c>
      <c r="P113" s="109" t="s">
        <v>401</v>
      </c>
      <c r="Q113" s="114" t="s">
        <v>81</v>
      </c>
    </row>
    <row r="114" spans="2:17" s="19" customFormat="1" ht="38.25">
      <c r="B114" s="57">
        <f t="shared" si="14"/>
        <v>95</v>
      </c>
      <c r="C114" s="161" t="s">
        <v>150</v>
      </c>
      <c r="D114" s="161" t="s">
        <v>151</v>
      </c>
      <c r="E114" s="122" t="s">
        <v>589</v>
      </c>
      <c r="F114" s="122" t="s">
        <v>24</v>
      </c>
      <c r="G114" s="180">
        <v>796</v>
      </c>
      <c r="H114" s="122" t="s">
        <v>10</v>
      </c>
      <c r="I114" s="188" t="s">
        <v>8</v>
      </c>
      <c r="J114" s="127" t="s">
        <v>55</v>
      </c>
      <c r="K114" s="123" t="s">
        <v>23</v>
      </c>
      <c r="L114" s="123" t="s">
        <v>23</v>
      </c>
      <c r="M114" s="128">
        <v>700</v>
      </c>
      <c r="N114" s="181">
        <v>43525</v>
      </c>
      <c r="O114" s="181" t="s">
        <v>176</v>
      </c>
      <c r="P114" s="123" t="s">
        <v>45</v>
      </c>
      <c r="Q114" s="123" t="s">
        <v>68</v>
      </c>
    </row>
    <row r="115" spans="2:17" ht="38.25">
      <c r="B115" s="57">
        <f t="shared" si="14"/>
        <v>96</v>
      </c>
      <c r="C115" s="165" t="s">
        <v>420</v>
      </c>
      <c r="D115" s="165" t="s">
        <v>412</v>
      </c>
      <c r="E115" s="122" t="s">
        <v>261</v>
      </c>
      <c r="F115" s="123" t="s">
        <v>24</v>
      </c>
      <c r="G115" s="173">
        <v>796</v>
      </c>
      <c r="H115" s="259" t="s">
        <v>10</v>
      </c>
      <c r="I115" s="128" t="s">
        <v>2</v>
      </c>
      <c r="J115" s="168" t="s">
        <v>55</v>
      </c>
      <c r="K115" s="169" t="s">
        <v>23</v>
      </c>
      <c r="L115" s="123" t="s">
        <v>46</v>
      </c>
      <c r="M115" s="128">
        <v>215.6</v>
      </c>
      <c r="N115" s="129">
        <v>43525</v>
      </c>
      <c r="O115" s="129" t="s">
        <v>231</v>
      </c>
      <c r="P115" s="123" t="s">
        <v>401</v>
      </c>
      <c r="Q115" s="123" t="s">
        <v>81</v>
      </c>
    </row>
    <row r="116" spans="2:17" s="2" customFormat="1" ht="143.25" customHeight="1">
      <c r="B116" s="57">
        <f t="shared" si="14"/>
        <v>97</v>
      </c>
      <c r="C116" s="142" t="s">
        <v>347</v>
      </c>
      <c r="D116" s="142" t="s">
        <v>348</v>
      </c>
      <c r="E116" s="143" t="s">
        <v>596</v>
      </c>
      <c r="F116" s="143" t="s">
        <v>597</v>
      </c>
      <c r="G116" s="184">
        <f>IF(H116="тн",168,IF(H116="шт",796,IF(H116="кг",166,IF(H116="м2",55,IF(H116="м3",113,IF(H116="п.м.",18,IF(H116="секц",840,IF(H116="компл",839,0))))))))</f>
        <v>796</v>
      </c>
      <c r="H116" s="143" t="s">
        <v>10</v>
      </c>
      <c r="I116" s="227">
        <v>13</v>
      </c>
      <c r="J116" s="150" t="s">
        <v>28</v>
      </c>
      <c r="K116" s="143" t="s">
        <v>46</v>
      </c>
      <c r="L116" s="123" t="s">
        <v>46</v>
      </c>
      <c r="M116" s="228">
        <v>5678.6</v>
      </c>
      <c r="N116" s="150" t="s">
        <v>188</v>
      </c>
      <c r="O116" s="150" t="s">
        <v>231</v>
      </c>
      <c r="P116" s="143" t="s">
        <v>403</v>
      </c>
      <c r="Q116" s="172" t="s">
        <v>81</v>
      </c>
    </row>
    <row r="117" spans="2:17" s="2" customFormat="1" ht="38.25">
      <c r="B117" s="57">
        <f t="shared" si="14"/>
        <v>98</v>
      </c>
      <c r="C117" s="121" t="s">
        <v>117</v>
      </c>
      <c r="D117" s="260" t="s">
        <v>116</v>
      </c>
      <c r="E117" s="123" t="s">
        <v>293</v>
      </c>
      <c r="F117" s="123" t="s">
        <v>29</v>
      </c>
      <c r="G117" s="173">
        <v>796</v>
      </c>
      <c r="H117" s="123" t="s">
        <v>10</v>
      </c>
      <c r="I117" s="123" t="s">
        <v>2</v>
      </c>
      <c r="J117" s="127">
        <v>30401</v>
      </c>
      <c r="K117" s="123" t="s">
        <v>23</v>
      </c>
      <c r="L117" s="123" t="s">
        <v>22</v>
      </c>
      <c r="M117" s="128">
        <v>820.01</v>
      </c>
      <c r="N117" s="129">
        <v>43525</v>
      </c>
      <c r="O117" s="129">
        <v>43617</v>
      </c>
      <c r="P117" s="123" t="s">
        <v>401</v>
      </c>
      <c r="Q117" s="192" t="s">
        <v>81</v>
      </c>
    </row>
    <row r="118" spans="2:17" s="2" customFormat="1" ht="89.25">
      <c r="B118" s="57">
        <f t="shared" si="14"/>
        <v>99</v>
      </c>
      <c r="C118" s="183" t="s">
        <v>340</v>
      </c>
      <c r="D118" s="183" t="s">
        <v>340</v>
      </c>
      <c r="E118" s="151" t="s">
        <v>630</v>
      </c>
      <c r="F118" s="151" t="s">
        <v>270</v>
      </c>
      <c r="G118" s="145">
        <f t="shared" ref="G118" si="16">IF(H118="тн",168,IF(H118="шт",796,IF(H118="кг",166,IF(H118="м2",55,IF(H118="м3",113,IF(H118="п.м.",18,IF(H118="секц",840,IF(H118="компл",839,0))))))))</f>
        <v>796</v>
      </c>
      <c r="H118" s="145" t="s">
        <v>10</v>
      </c>
      <c r="I118" s="149" t="s">
        <v>2</v>
      </c>
      <c r="J118" s="150" t="s">
        <v>345</v>
      </c>
      <c r="K118" s="143" t="s">
        <v>214</v>
      </c>
      <c r="L118" s="123"/>
      <c r="M118" s="146">
        <v>3000</v>
      </c>
      <c r="N118" s="150" t="s">
        <v>188</v>
      </c>
      <c r="O118" s="150" t="s">
        <v>631</v>
      </c>
      <c r="P118" s="143" t="s">
        <v>45</v>
      </c>
      <c r="Q118" s="151" t="s">
        <v>68</v>
      </c>
    </row>
    <row r="119" spans="2:17" s="2" customFormat="1" ht="63.75" collapsed="1">
      <c r="B119" s="57">
        <f t="shared" si="14"/>
        <v>100</v>
      </c>
      <c r="C119" s="161" t="s">
        <v>129</v>
      </c>
      <c r="D119" s="161" t="s">
        <v>130</v>
      </c>
      <c r="E119" s="261" t="s">
        <v>271</v>
      </c>
      <c r="F119" s="262" t="s">
        <v>24</v>
      </c>
      <c r="G119" s="166">
        <v>796</v>
      </c>
      <c r="H119" s="166" t="s">
        <v>10</v>
      </c>
      <c r="I119" s="263">
        <v>1</v>
      </c>
      <c r="J119" s="168" t="s">
        <v>55</v>
      </c>
      <c r="K119" s="123" t="s">
        <v>23</v>
      </c>
      <c r="L119" s="123" t="s">
        <v>46</v>
      </c>
      <c r="M119" s="128">
        <v>473.9</v>
      </c>
      <c r="N119" s="129">
        <v>43525</v>
      </c>
      <c r="O119" s="129" t="s">
        <v>194</v>
      </c>
      <c r="P119" s="123" t="s">
        <v>45</v>
      </c>
      <c r="Q119" s="182" t="s">
        <v>68</v>
      </c>
    </row>
    <row r="120" spans="2:17" ht="89.25">
      <c r="B120" s="57">
        <f t="shared" ref="B120" si="17">B119+1</f>
        <v>101</v>
      </c>
      <c r="C120" s="66" t="s">
        <v>332</v>
      </c>
      <c r="D120" s="67" t="s">
        <v>331</v>
      </c>
      <c r="E120" s="77" t="s">
        <v>367</v>
      </c>
      <c r="F120" s="77" t="s">
        <v>29</v>
      </c>
      <c r="G120" s="32">
        <v>796</v>
      </c>
      <c r="H120" s="77" t="s">
        <v>10</v>
      </c>
      <c r="I120" s="95">
        <v>19</v>
      </c>
      <c r="J120" s="73" t="s">
        <v>330</v>
      </c>
      <c r="K120" s="58" t="s">
        <v>364</v>
      </c>
      <c r="L120" s="58" t="s">
        <v>364</v>
      </c>
      <c r="M120" s="75">
        <v>15693.6</v>
      </c>
      <c r="N120" s="106">
        <v>43525</v>
      </c>
      <c r="O120" s="106" t="s">
        <v>176</v>
      </c>
      <c r="P120" s="77" t="s">
        <v>399</v>
      </c>
      <c r="Q120" s="32" t="s">
        <v>68</v>
      </c>
    </row>
    <row r="121" spans="2:17" s="2" customFormat="1" ht="63.75">
      <c r="B121" s="57">
        <f t="shared" ref="B121:B154" si="18">B120+1</f>
        <v>102</v>
      </c>
      <c r="C121" s="66" t="s">
        <v>109</v>
      </c>
      <c r="D121" s="66" t="s">
        <v>333</v>
      </c>
      <c r="E121" s="77" t="s">
        <v>282</v>
      </c>
      <c r="F121" s="77" t="s">
        <v>29</v>
      </c>
      <c r="G121" s="32">
        <v>796</v>
      </c>
      <c r="H121" s="77" t="s">
        <v>10</v>
      </c>
      <c r="I121" s="39">
        <v>1</v>
      </c>
      <c r="J121" s="73" t="s">
        <v>329</v>
      </c>
      <c r="K121" s="77" t="s">
        <v>63</v>
      </c>
      <c r="L121" s="77" t="s">
        <v>63</v>
      </c>
      <c r="M121" s="75">
        <v>708.41</v>
      </c>
      <c r="N121" s="106">
        <v>43525</v>
      </c>
      <c r="O121" s="106" t="s">
        <v>176</v>
      </c>
      <c r="P121" s="77" t="s">
        <v>399</v>
      </c>
      <c r="Q121" s="32" t="s">
        <v>68</v>
      </c>
    </row>
    <row r="122" spans="2:17" ht="51">
      <c r="B122" s="57">
        <f t="shared" si="18"/>
        <v>103</v>
      </c>
      <c r="C122" s="66" t="s">
        <v>120</v>
      </c>
      <c r="D122" s="66" t="s">
        <v>349</v>
      </c>
      <c r="E122" s="77" t="s">
        <v>315</v>
      </c>
      <c r="F122" s="77" t="s">
        <v>24</v>
      </c>
      <c r="G122" s="34">
        <v>168</v>
      </c>
      <c r="H122" s="77" t="s">
        <v>1</v>
      </c>
      <c r="I122" s="75">
        <v>40</v>
      </c>
      <c r="J122" s="73" t="s">
        <v>28</v>
      </c>
      <c r="K122" s="77" t="s">
        <v>46</v>
      </c>
      <c r="L122" s="77" t="s">
        <v>22</v>
      </c>
      <c r="M122" s="75">
        <v>3678.59</v>
      </c>
      <c r="N122" s="106">
        <v>43525</v>
      </c>
      <c r="O122" s="106" t="s">
        <v>220</v>
      </c>
      <c r="P122" s="77" t="s">
        <v>399</v>
      </c>
      <c r="Q122" s="32" t="s">
        <v>68</v>
      </c>
    </row>
    <row r="123" spans="2:17" ht="51">
      <c r="B123" s="57">
        <f t="shared" si="18"/>
        <v>104</v>
      </c>
      <c r="C123" s="183" t="s">
        <v>602</v>
      </c>
      <c r="D123" s="194" t="s">
        <v>602</v>
      </c>
      <c r="E123" s="143" t="s">
        <v>603</v>
      </c>
      <c r="F123" s="143" t="s">
        <v>24</v>
      </c>
      <c r="G123" s="155">
        <f t="shared" ref="G123:G140" si="19">IF(H123="тн",168,IF(H123="шт",796,IF(H123="кг",166,IF(H123="м2",55,IF(H123="м3",113,IF(H123="п.м.",18,IF(H123="секц",840,IF(H123="компл",839,0))))))))</f>
        <v>796</v>
      </c>
      <c r="H123" s="143" t="s">
        <v>10</v>
      </c>
      <c r="I123" s="146" t="s">
        <v>2</v>
      </c>
      <c r="J123" s="150" t="s">
        <v>178</v>
      </c>
      <c r="K123" s="148" t="s">
        <v>177</v>
      </c>
      <c r="L123" s="123"/>
      <c r="M123" s="185">
        <v>349.6</v>
      </c>
      <c r="N123" s="150" t="s">
        <v>188</v>
      </c>
      <c r="O123" s="150" t="s">
        <v>220</v>
      </c>
      <c r="P123" s="143" t="s">
        <v>401</v>
      </c>
      <c r="Q123" s="151" t="s">
        <v>81</v>
      </c>
    </row>
    <row r="124" spans="2:17" ht="25.5">
      <c r="B124" s="57">
        <f t="shared" si="18"/>
        <v>105</v>
      </c>
      <c r="C124" s="183" t="s">
        <v>533</v>
      </c>
      <c r="D124" s="162" t="s">
        <v>533</v>
      </c>
      <c r="E124" s="143" t="s">
        <v>604</v>
      </c>
      <c r="F124" s="143" t="s">
        <v>24</v>
      </c>
      <c r="G124" s="155">
        <f t="shared" si="19"/>
        <v>796</v>
      </c>
      <c r="H124" s="143" t="s">
        <v>10</v>
      </c>
      <c r="I124" s="146" t="s">
        <v>2</v>
      </c>
      <c r="J124" s="150" t="s">
        <v>178</v>
      </c>
      <c r="K124" s="148" t="s">
        <v>177</v>
      </c>
      <c r="L124" s="123"/>
      <c r="M124" s="185">
        <v>505.9</v>
      </c>
      <c r="N124" s="150" t="s">
        <v>188</v>
      </c>
      <c r="O124" s="150" t="s">
        <v>220</v>
      </c>
      <c r="P124" s="143" t="s">
        <v>401</v>
      </c>
      <c r="Q124" s="151" t="s">
        <v>81</v>
      </c>
    </row>
    <row r="125" spans="2:17" ht="38.25">
      <c r="B125" s="57">
        <f t="shared" si="18"/>
        <v>106</v>
      </c>
      <c r="C125" s="142" t="s">
        <v>205</v>
      </c>
      <c r="D125" s="183" t="s">
        <v>205</v>
      </c>
      <c r="E125" s="143" t="s">
        <v>605</v>
      </c>
      <c r="F125" s="143" t="s">
        <v>24</v>
      </c>
      <c r="G125" s="155">
        <f t="shared" si="19"/>
        <v>796</v>
      </c>
      <c r="H125" s="143" t="s">
        <v>10</v>
      </c>
      <c r="I125" s="146" t="s">
        <v>2</v>
      </c>
      <c r="J125" s="150" t="s">
        <v>178</v>
      </c>
      <c r="K125" s="148" t="s">
        <v>177</v>
      </c>
      <c r="L125" s="123"/>
      <c r="M125" s="185">
        <v>250.9</v>
      </c>
      <c r="N125" s="150" t="s">
        <v>188</v>
      </c>
      <c r="O125" s="150" t="s">
        <v>220</v>
      </c>
      <c r="P125" s="143" t="s">
        <v>401</v>
      </c>
      <c r="Q125" s="151" t="s">
        <v>81</v>
      </c>
    </row>
    <row r="126" spans="2:17" ht="38.25">
      <c r="B126" s="57">
        <f t="shared" si="18"/>
        <v>107</v>
      </c>
      <c r="C126" s="142" t="s">
        <v>606</v>
      </c>
      <c r="D126" s="162" t="s">
        <v>607</v>
      </c>
      <c r="E126" s="143" t="s">
        <v>608</v>
      </c>
      <c r="F126" s="143" t="s">
        <v>24</v>
      </c>
      <c r="G126" s="155">
        <f t="shared" si="19"/>
        <v>796</v>
      </c>
      <c r="H126" s="143" t="s">
        <v>10</v>
      </c>
      <c r="I126" s="146" t="s">
        <v>2</v>
      </c>
      <c r="J126" s="150" t="s">
        <v>178</v>
      </c>
      <c r="K126" s="148" t="s">
        <v>177</v>
      </c>
      <c r="L126" s="123"/>
      <c r="M126" s="185">
        <v>516.9</v>
      </c>
      <c r="N126" s="150" t="s">
        <v>188</v>
      </c>
      <c r="O126" s="150" t="s">
        <v>220</v>
      </c>
      <c r="P126" s="143" t="s">
        <v>401</v>
      </c>
      <c r="Q126" s="151" t="s">
        <v>81</v>
      </c>
    </row>
    <row r="127" spans="2:17" ht="38.25">
      <c r="B127" s="57">
        <f t="shared" si="18"/>
        <v>108</v>
      </c>
      <c r="C127" s="230" t="s">
        <v>504</v>
      </c>
      <c r="D127" s="230" t="s">
        <v>504</v>
      </c>
      <c r="E127" s="143" t="s">
        <v>609</v>
      </c>
      <c r="F127" s="143" t="s">
        <v>24</v>
      </c>
      <c r="G127" s="155">
        <f t="shared" si="19"/>
        <v>796</v>
      </c>
      <c r="H127" s="143" t="s">
        <v>10</v>
      </c>
      <c r="I127" s="146" t="s">
        <v>2</v>
      </c>
      <c r="J127" s="150" t="s">
        <v>178</v>
      </c>
      <c r="K127" s="148" t="s">
        <v>177</v>
      </c>
      <c r="L127" s="123"/>
      <c r="M127" s="185">
        <v>314.3</v>
      </c>
      <c r="N127" s="150" t="s">
        <v>188</v>
      </c>
      <c r="O127" s="150" t="s">
        <v>220</v>
      </c>
      <c r="P127" s="143" t="s">
        <v>401</v>
      </c>
      <c r="Q127" s="151" t="s">
        <v>81</v>
      </c>
    </row>
    <row r="128" spans="2:17" ht="25.5">
      <c r="B128" s="57">
        <f t="shared" si="18"/>
        <v>109</v>
      </c>
      <c r="C128" s="183" t="s">
        <v>610</v>
      </c>
      <c r="D128" s="194" t="s">
        <v>611</v>
      </c>
      <c r="E128" s="143" t="s">
        <v>612</v>
      </c>
      <c r="F128" s="143" t="s">
        <v>24</v>
      </c>
      <c r="G128" s="155">
        <f t="shared" si="19"/>
        <v>796</v>
      </c>
      <c r="H128" s="143" t="s">
        <v>10</v>
      </c>
      <c r="I128" s="146" t="s">
        <v>2</v>
      </c>
      <c r="J128" s="150" t="s">
        <v>178</v>
      </c>
      <c r="K128" s="148" t="s">
        <v>177</v>
      </c>
      <c r="L128" s="123"/>
      <c r="M128" s="185">
        <v>168</v>
      </c>
      <c r="N128" s="150" t="s">
        <v>188</v>
      </c>
      <c r="O128" s="150" t="s">
        <v>220</v>
      </c>
      <c r="P128" s="143" t="s">
        <v>401</v>
      </c>
      <c r="Q128" s="151" t="s">
        <v>81</v>
      </c>
    </row>
    <row r="129" spans="2:17" ht="38.25">
      <c r="B129" s="57">
        <f t="shared" si="18"/>
        <v>110</v>
      </c>
      <c r="C129" s="183" t="s">
        <v>520</v>
      </c>
      <c r="D129" s="162" t="s">
        <v>521</v>
      </c>
      <c r="E129" s="143" t="s">
        <v>613</v>
      </c>
      <c r="F129" s="143" t="s">
        <v>24</v>
      </c>
      <c r="G129" s="155">
        <f t="shared" si="19"/>
        <v>796</v>
      </c>
      <c r="H129" s="143" t="s">
        <v>10</v>
      </c>
      <c r="I129" s="146" t="s">
        <v>2</v>
      </c>
      <c r="J129" s="150" t="s">
        <v>178</v>
      </c>
      <c r="K129" s="148" t="s">
        <v>177</v>
      </c>
      <c r="L129" s="123"/>
      <c r="M129" s="185">
        <v>260.2</v>
      </c>
      <c r="N129" s="150" t="s">
        <v>188</v>
      </c>
      <c r="O129" s="150" t="s">
        <v>220</v>
      </c>
      <c r="P129" s="143" t="s">
        <v>401</v>
      </c>
      <c r="Q129" s="151" t="s">
        <v>81</v>
      </c>
    </row>
    <row r="130" spans="2:17" ht="25.5">
      <c r="B130" s="57">
        <f t="shared" si="18"/>
        <v>111</v>
      </c>
      <c r="C130" s="183" t="s">
        <v>353</v>
      </c>
      <c r="D130" s="194" t="s">
        <v>353</v>
      </c>
      <c r="E130" s="143" t="s">
        <v>614</v>
      </c>
      <c r="F130" s="143" t="s">
        <v>24</v>
      </c>
      <c r="G130" s="155">
        <f t="shared" si="19"/>
        <v>796</v>
      </c>
      <c r="H130" s="143" t="s">
        <v>10</v>
      </c>
      <c r="I130" s="146" t="s">
        <v>2</v>
      </c>
      <c r="J130" s="150" t="s">
        <v>178</v>
      </c>
      <c r="K130" s="148" t="s">
        <v>177</v>
      </c>
      <c r="L130" s="123"/>
      <c r="M130" s="185">
        <v>319.3</v>
      </c>
      <c r="N130" s="150" t="s">
        <v>188</v>
      </c>
      <c r="O130" s="150" t="s">
        <v>220</v>
      </c>
      <c r="P130" s="143" t="s">
        <v>401</v>
      </c>
      <c r="Q130" s="151" t="s">
        <v>81</v>
      </c>
    </row>
    <row r="131" spans="2:17" ht="38.25">
      <c r="B131" s="57">
        <f t="shared" si="18"/>
        <v>112</v>
      </c>
      <c r="C131" s="183" t="s">
        <v>541</v>
      </c>
      <c r="D131" s="194" t="s">
        <v>541</v>
      </c>
      <c r="E131" s="143" t="s">
        <v>615</v>
      </c>
      <c r="F131" s="143" t="s">
        <v>24</v>
      </c>
      <c r="G131" s="155">
        <f t="shared" si="19"/>
        <v>796</v>
      </c>
      <c r="H131" s="143" t="s">
        <v>10</v>
      </c>
      <c r="I131" s="146" t="s">
        <v>2</v>
      </c>
      <c r="J131" s="150" t="s">
        <v>178</v>
      </c>
      <c r="K131" s="148" t="s">
        <v>177</v>
      </c>
      <c r="L131" s="123"/>
      <c r="M131" s="185">
        <v>78.38</v>
      </c>
      <c r="N131" s="150" t="s">
        <v>188</v>
      </c>
      <c r="O131" s="150" t="s">
        <v>220</v>
      </c>
      <c r="P131" s="143" t="s">
        <v>401</v>
      </c>
      <c r="Q131" s="151" t="s">
        <v>81</v>
      </c>
    </row>
    <row r="132" spans="2:17" ht="38.25">
      <c r="B132" s="57">
        <f t="shared" si="18"/>
        <v>113</v>
      </c>
      <c r="C132" s="142" t="s">
        <v>616</v>
      </c>
      <c r="D132" s="142" t="s">
        <v>616</v>
      </c>
      <c r="E132" s="143" t="s">
        <v>617</v>
      </c>
      <c r="F132" s="143" t="s">
        <v>24</v>
      </c>
      <c r="G132" s="155">
        <f t="shared" si="19"/>
        <v>796</v>
      </c>
      <c r="H132" s="143" t="s">
        <v>10</v>
      </c>
      <c r="I132" s="146" t="s">
        <v>2</v>
      </c>
      <c r="J132" s="150" t="s">
        <v>178</v>
      </c>
      <c r="K132" s="148" t="s">
        <v>177</v>
      </c>
      <c r="L132" s="123"/>
      <c r="M132" s="185">
        <v>1109.69</v>
      </c>
      <c r="N132" s="150" t="s">
        <v>188</v>
      </c>
      <c r="O132" s="150" t="s">
        <v>220</v>
      </c>
      <c r="P132" s="143" t="s">
        <v>401</v>
      </c>
      <c r="Q132" s="151" t="s">
        <v>81</v>
      </c>
    </row>
    <row r="133" spans="2:17" ht="25.5">
      <c r="B133" s="57">
        <f t="shared" si="18"/>
        <v>114</v>
      </c>
      <c r="C133" s="183" t="s">
        <v>501</v>
      </c>
      <c r="D133" s="194" t="s">
        <v>502</v>
      </c>
      <c r="E133" s="143" t="s">
        <v>618</v>
      </c>
      <c r="F133" s="143" t="s">
        <v>24</v>
      </c>
      <c r="G133" s="155">
        <f t="shared" si="19"/>
        <v>796</v>
      </c>
      <c r="H133" s="143" t="s">
        <v>10</v>
      </c>
      <c r="I133" s="146" t="s">
        <v>2</v>
      </c>
      <c r="J133" s="150" t="s">
        <v>178</v>
      </c>
      <c r="K133" s="148" t="s">
        <v>177</v>
      </c>
      <c r="L133" s="123"/>
      <c r="M133" s="185">
        <v>164</v>
      </c>
      <c r="N133" s="150" t="s">
        <v>188</v>
      </c>
      <c r="O133" s="150" t="s">
        <v>220</v>
      </c>
      <c r="P133" s="143" t="s">
        <v>401</v>
      </c>
      <c r="Q133" s="151" t="s">
        <v>81</v>
      </c>
    </row>
    <row r="134" spans="2:17" ht="38.25">
      <c r="B134" s="57">
        <f t="shared" si="18"/>
        <v>115</v>
      </c>
      <c r="C134" s="194" t="s">
        <v>549</v>
      </c>
      <c r="D134" s="194" t="s">
        <v>549</v>
      </c>
      <c r="E134" s="143" t="s">
        <v>619</v>
      </c>
      <c r="F134" s="143" t="s">
        <v>24</v>
      </c>
      <c r="G134" s="155">
        <f t="shared" si="19"/>
        <v>796</v>
      </c>
      <c r="H134" s="143" t="s">
        <v>10</v>
      </c>
      <c r="I134" s="146" t="s">
        <v>2</v>
      </c>
      <c r="J134" s="150" t="s">
        <v>178</v>
      </c>
      <c r="K134" s="148" t="s">
        <v>177</v>
      </c>
      <c r="L134" s="123"/>
      <c r="M134" s="185">
        <v>1103</v>
      </c>
      <c r="N134" s="150" t="s">
        <v>188</v>
      </c>
      <c r="O134" s="150" t="s">
        <v>220</v>
      </c>
      <c r="P134" s="143" t="s">
        <v>401</v>
      </c>
      <c r="Q134" s="151" t="s">
        <v>81</v>
      </c>
    </row>
    <row r="135" spans="2:17" ht="36">
      <c r="B135" s="57">
        <f t="shared" si="18"/>
        <v>116</v>
      </c>
      <c r="C135" s="183" t="s">
        <v>620</v>
      </c>
      <c r="D135" s="194" t="s">
        <v>621</v>
      </c>
      <c r="E135" s="143" t="s">
        <v>622</v>
      </c>
      <c r="F135" s="143" t="s">
        <v>24</v>
      </c>
      <c r="G135" s="155">
        <f t="shared" si="19"/>
        <v>796</v>
      </c>
      <c r="H135" s="143" t="s">
        <v>10</v>
      </c>
      <c r="I135" s="146" t="s">
        <v>2</v>
      </c>
      <c r="J135" s="150" t="s">
        <v>178</v>
      </c>
      <c r="K135" s="148" t="s">
        <v>177</v>
      </c>
      <c r="L135" s="123"/>
      <c r="M135" s="185">
        <v>291.18</v>
      </c>
      <c r="N135" s="150" t="s">
        <v>188</v>
      </c>
      <c r="O135" s="150" t="s">
        <v>220</v>
      </c>
      <c r="P135" s="143" t="s">
        <v>401</v>
      </c>
      <c r="Q135" s="151" t="s">
        <v>81</v>
      </c>
    </row>
    <row r="136" spans="2:17" ht="38.25">
      <c r="B136" s="57">
        <f t="shared" si="18"/>
        <v>117</v>
      </c>
      <c r="C136" s="142" t="s">
        <v>131</v>
      </c>
      <c r="D136" s="183" t="s">
        <v>131</v>
      </c>
      <c r="E136" s="143" t="s">
        <v>623</v>
      </c>
      <c r="F136" s="143" t="s">
        <v>24</v>
      </c>
      <c r="G136" s="155">
        <f t="shared" si="19"/>
        <v>796</v>
      </c>
      <c r="H136" s="143" t="s">
        <v>10</v>
      </c>
      <c r="I136" s="146" t="s">
        <v>2</v>
      </c>
      <c r="J136" s="150" t="s">
        <v>178</v>
      </c>
      <c r="K136" s="148" t="s">
        <v>177</v>
      </c>
      <c r="L136" s="123"/>
      <c r="M136" s="185">
        <v>226.21</v>
      </c>
      <c r="N136" s="150" t="s">
        <v>188</v>
      </c>
      <c r="O136" s="150" t="s">
        <v>220</v>
      </c>
      <c r="P136" s="143" t="s">
        <v>401</v>
      </c>
      <c r="Q136" s="151" t="s">
        <v>81</v>
      </c>
    </row>
    <row r="137" spans="2:17" ht="38.25">
      <c r="B137" s="57">
        <f t="shared" si="18"/>
        <v>118</v>
      </c>
      <c r="C137" s="142" t="s">
        <v>624</v>
      </c>
      <c r="D137" s="162" t="s">
        <v>625</v>
      </c>
      <c r="E137" s="143" t="s">
        <v>626</v>
      </c>
      <c r="F137" s="143" t="s">
        <v>24</v>
      </c>
      <c r="G137" s="155">
        <f t="shared" si="19"/>
        <v>796</v>
      </c>
      <c r="H137" s="143" t="s">
        <v>10</v>
      </c>
      <c r="I137" s="146" t="s">
        <v>2</v>
      </c>
      <c r="J137" s="150" t="s">
        <v>178</v>
      </c>
      <c r="K137" s="148" t="s">
        <v>177</v>
      </c>
      <c r="L137" s="123"/>
      <c r="M137" s="185">
        <v>453.1</v>
      </c>
      <c r="N137" s="150" t="s">
        <v>188</v>
      </c>
      <c r="O137" s="150" t="s">
        <v>220</v>
      </c>
      <c r="P137" s="143" t="s">
        <v>401</v>
      </c>
      <c r="Q137" s="151" t="s">
        <v>81</v>
      </c>
    </row>
    <row r="138" spans="2:17" ht="38.25">
      <c r="B138" s="57">
        <f t="shared" si="18"/>
        <v>119</v>
      </c>
      <c r="C138" s="142" t="s">
        <v>131</v>
      </c>
      <c r="D138" s="183" t="s">
        <v>131</v>
      </c>
      <c r="E138" s="143" t="s">
        <v>627</v>
      </c>
      <c r="F138" s="143" t="s">
        <v>24</v>
      </c>
      <c r="G138" s="155">
        <f t="shared" si="19"/>
        <v>796</v>
      </c>
      <c r="H138" s="143" t="s">
        <v>10</v>
      </c>
      <c r="I138" s="146" t="s">
        <v>2</v>
      </c>
      <c r="J138" s="150" t="s">
        <v>178</v>
      </c>
      <c r="K138" s="148" t="s">
        <v>177</v>
      </c>
      <c r="L138" s="123"/>
      <c r="M138" s="185">
        <v>132</v>
      </c>
      <c r="N138" s="150" t="s">
        <v>188</v>
      </c>
      <c r="O138" s="150" t="s">
        <v>220</v>
      </c>
      <c r="P138" s="143" t="s">
        <v>401</v>
      </c>
      <c r="Q138" s="151" t="s">
        <v>81</v>
      </c>
    </row>
    <row r="139" spans="2:17" ht="25.5">
      <c r="B139" s="57">
        <f t="shared" si="18"/>
        <v>120</v>
      </c>
      <c r="C139" s="162" t="s">
        <v>538</v>
      </c>
      <c r="D139" s="162" t="s">
        <v>539</v>
      </c>
      <c r="E139" s="143" t="s">
        <v>628</v>
      </c>
      <c r="F139" s="143" t="s">
        <v>24</v>
      </c>
      <c r="G139" s="155">
        <f t="shared" si="19"/>
        <v>796</v>
      </c>
      <c r="H139" s="143" t="s">
        <v>10</v>
      </c>
      <c r="I139" s="146" t="s">
        <v>2</v>
      </c>
      <c r="J139" s="150" t="s">
        <v>178</v>
      </c>
      <c r="K139" s="148" t="s">
        <v>177</v>
      </c>
      <c r="L139" s="123"/>
      <c r="M139" s="185">
        <v>150</v>
      </c>
      <c r="N139" s="150" t="s">
        <v>188</v>
      </c>
      <c r="O139" s="150" t="s">
        <v>220</v>
      </c>
      <c r="P139" s="143" t="s">
        <v>401</v>
      </c>
      <c r="Q139" s="151" t="s">
        <v>81</v>
      </c>
    </row>
    <row r="140" spans="2:17" ht="38.25">
      <c r="B140" s="57">
        <f t="shared" si="18"/>
        <v>121</v>
      </c>
      <c r="C140" s="162" t="s">
        <v>551</v>
      </c>
      <c r="D140" s="162" t="s">
        <v>552</v>
      </c>
      <c r="E140" s="143" t="s">
        <v>629</v>
      </c>
      <c r="F140" s="143" t="s">
        <v>24</v>
      </c>
      <c r="G140" s="155">
        <f t="shared" si="19"/>
        <v>796</v>
      </c>
      <c r="H140" s="143" t="s">
        <v>10</v>
      </c>
      <c r="I140" s="146" t="s">
        <v>2</v>
      </c>
      <c r="J140" s="150" t="s">
        <v>178</v>
      </c>
      <c r="K140" s="148" t="s">
        <v>177</v>
      </c>
      <c r="L140" s="123"/>
      <c r="M140" s="185">
        <v>139.19999999999999</v>
      </c>
      <c r="N140" s="150" t="s">
        <v>188</v>
      </c>
      <c r="O140" s="150" t="s">
        <v>220</v>
      </c>
      <c r="P140" s="143" t="s">
        <v>401</v>
      </c>
      <c r="Q140" s="151" t="s">
        <v>81</v>
      </c>
    </row>
    <row r="141" spans="2:17" ht="51">
      <c r="B141" s="57">
        <f t="shared" si="18"/>
        <v>122</v>
      </c>
      <c r="C141" s="165" t="s">
        <v>180</v>
      </c>
      <c r="D141" s="165" t="s">
        <v>181</v>
      </c>
      <c r="E141" s="123" t="s">
        <v>324</v>
      </c>
      <c r="F141" s="123" t="s">
        <v>24</v>
      </c>
      <c r="G141" s="173">
        <v>792</v>
      </c>
      <c r="H141" s="123" t="s">
        <v>210</v>
      </c>
      <c r="I141" s="128">
        <v>231</v>
      </c>
      <c r="J141" s="127" t="s">
        <v>67</v>
      </c>
      <c r="K141" s="169" t="s">
        <v>366</v>
      </c>
      <c r="L141" s="169" t="s">
        <v>366</v>
      </c>
      <c r="M141" s="128">
        <v>2988.48</v>
      </c>
      <c r="N141" s="129">
        <v>43525</v>
      </c>
      <c r="O141" s="129" t="s">
        <v>176</v>
      </c>
      <c r="P141" s="123" t="s">
        <v>45</v>
      </c>
      <c r="Q141" s="182" t="s">
        <v>68</v>
      </c>
    </row>
    <row r="142" spans="2:17" ht="38.25">
      <c r="B142" s="57">
        <f t="shared" si="18"/>
        <v>123</v>
      </c>
      <c r="C142" s="161" t="s">
        <v>126</v>
      </c>
      <c r="D142" s="161" t="s">
        <v>125</v>
      </c>
      <c r="E142" s="123" t="s">
        <v>304</v>
      </c>
      <c r="F142" s="123" t="s">
        <v>138</v>
      </c>
      <c r="G142" s="180">
        <v>796</v>
      </c>
      <c r="H142" s="315" t="s">
        <v>10</v>
      </c>
      <c r="I142" s="126" t="s">
        <v>2</v>
      </c>
      <c r="J142" s="127" t="s">
        <v>55</v>
      </c>
      <c r="K142" s="123" t="s">
        <v>23</v>
      </c>
      <c r="L142" s="123" t="s">
        <v>23</v>
      </c>
      <c r="M142" s="128">
        <v>2791.2</v>
      </c>
      <c r="N142" s="170">
        <v>43525</v>
      </c>
      <c r="O142" s="129">
        <v>43617</v>
      </c>
      <c r="P142" s="123" t="s">
        <v>403</v>
      </c>
      <c r="Q142" s="130" t="s">
        <v>81</v>
      </c>
    </row>
    <row r="143" spans="2:17" ht="38.25">
      <c r="B143" s="57">
        <f t="shared" si="18"/>
        <v>124</v>
      </c>
      <c r="C143" s="183" t="s">
        <v>180</v>
      </c>
      <c r="D143" s="194" t="s">
        <v>181</v>
      </c>
      <c r="E143" s="143" t="s">
        <v>595</v>
      </c>
      <c r="F143" s="143" t="s">
        <v>24</v>
      </c>
      <c r="G143" s="155">
        <v>792</v>
      </c>
      <c r="H143" s="143" t="s">
        <v>210</v>
      </c>
      <c r="I143" s="146">
        <v>150</v>
      </c>
      <c r="J143" s="150" t="s">
        <v>55</v>
      </c>
      <c r="K143" s="148" t="s">
        <v>23</v>
      </c>
      <c r="L143" s="122"/>
      <c r="M143" s="185">
        <v>303.75</v>
      </c>
      <c r="N143" s="186">
        <v>43525</v>
      </c>
      <c r="O143" s="150" t="s">
        <v>176</v>
      </c>
      <c r="P143" s="143" t="s">
        <v>45</v>
      </c>
      <c r="Q143" s="151" t="s">
        <v>68</v>
      </c>
    </row>
    <row r="144" spans="2:17" ht="38.25">
      <c r="B144" s="57">
        <f t="shared" si="18"/>
        <v>125</v>
      </c>
      <c r="C144" s="207" t="s">
        <v>335</v>
      </c>
      <c r="D144" s="142" t="s">
        <v>338</v>
      </c>
      <c r="E144" s="143" t="s">
        <v>635</v>
      </c>
      <c r="F144" s="143" t="s">
        <v>498</v>
      </c>
      <c r="G144" s="143">
        <v>112</v>
      </c>
      <c r="H144" s="143" t="s">
        <v>77</v>
      </c>
      <c r="I144" s="146">
        <v>14212</v>
      </c>
      <c r="J144" s="147" t="s">
        <v>178</v>
      </c>
      <c r="K144" s="148" t="s">
        <v>177</v>
      </c>
      <c r="L144" s="122"/>
      <c r="M144" s="146">
        <v>2629.22</v>
      </c>
      <c r="N144" s="150" t="s">
        <v>188</v>
      </c>
      <c r="O144" s="150" t="s">
        <v>218</v>
      </c>
      <c r="P144" s="143" t="s">
        <v>401</v>
      </c>
      <c r="Q144" s="172" t="s">
        <v>81</v>
      </c>
    </row>
    <row r="145" spans="2:17" ht="51">
      <c r="B145" s="57">
        <f t="shared" si="18"/>
        <v>126</v>
      </c>
      <c r="C145" s="115" t="s">
        <v>341</v>
      </c>
      <c r="D145" s="217" t="s">
        <v>555</v>
      </c>
      <c r="E145" s="116" t="s">
        <v>636</v>
      </c>
      <c r="F145" s="137" t="s">
        <v>29</v>
      </c>
      <c r="G145" s="152">
        <v>796</v>
      </c>
      <c r="H145" s="116" t="s">
        <v>10</v>
      </c>
      <c r="I145" s="203" t="s">
        <v>2</v>
      </c>
      <c r="J145" s="118" t="s">
        <v>55</v>
      </c>
      <c r="K145" s="216" t="s">
        <v>23</v>
      </c>
      <c r="L145" s="245"/>
      <c r="M145" s="117">
        <v>2216.1</v>
      </c>
      <c r="N145" s="118" t="s">
        <v>188</v>
      </c>
      <c r="O145" s="118" t="s">
        <v>194</v>
      </c>
      <c r="P145" s="116" t="s">
        <v>401</v>
      </c>
      <c r="Q145" s="152" t="s">
        <v>81</v>
      </c>
    </row>
    <row r="146" spans="2:17" ht="51">
      <c r="B146" s="57">
        <f t="shared" si="18"/>
        <v>127</v>
      </c>
      <c r="C146" s="115" t="s">
        <v>533</v>
      </c>
      <c r="D146" s="217" t="s">
        <v>533</v>
      </c>
      <c r="E146" s="116" t="s">
        <v>638</v>
      </c>
      <c r="F146" s="137" t="s">
        <v>29</v>
      </c>
      <c r="G146" s="152">
        <v>796</v>
      </c>
      <c r="H146" s="116" t="s">
        <v>10</v>
      </c>
      <c r="I146" s="203" t="s">
        <v>2</v>
      </c>
      <c r="J146" s="118" t="s">
        <v>178</v>
      </c>
      <c r="K146" s="216" t="s">
        <v>177</v>
      </c>
      <c r="L146" s="245"/>
      <c r="M146" s="117">
        <v>182.2</v>
      </c>
      <c r="N146" s="118" t="s">
        <v>188</v>
      </c>
      <c r="O146" s="118" t="s">
        <v>194</v>
      </c>
      <c r="P146" s="116" t="s">
        <v>401</v>
      </c>
      <c r="Q146" s="152" t="s">
        <v>81</v>
      </c>
    </row>
    <row r="147" spans="2:17" ht="76.5">
      <c r="B147" s="57">
        <f t="shared" si="18"/>
        <v>128</v>
      </c>
      <c r="C147" s="115" t="s">
        <v>551</v>
      </c>
      <c r="D147" s="217" t="s">
        <v>552</v>
      </c>
      <c r="E147" s="116" t="s">
        <v>639</v>
      </c>
      <c r="F147" s="137" t="s">
        <v>29</v>
      </c>
      <c r="G147" s="152">
        <v>796</v>
      </c>
      <c r="H147" s="116" t="s">
        <v>10</v>
      </c>
      <c r="I147" s="203" t="s">
        <v>2</v>
      </c>
      <c r="J147" s="118" t="s">
        <v>178</v>
      </c>
      <c r="K147" s="216" t="s">
        <v>177</v>
      </c>
      <c r="L147" s="245"/>
      <c r="M147" s="117">
        <v>455.96</v>
      </c>
      <c r="N147" s="118" t="s">
        <v>188</v>
      </c>
      <c r="O147" s="118" t="s">
        <v>194</v>
      </c>
      <c r="P147" s="116" t="s">
        <v>401</v>
      </c>
      <c r="Q147" s="152" t="s">
        <v>81</v>
      </c>
    </row>
    <row r="148" spans="2:17" ht="114.75">
      <c r="B148" s="57">
        <f>B147+1</f>
        <v>129</v>
      </c>
      <c r="C148" s="183" t="s">
        <v>111</v>
      </c>
      <c r="D148" s="142" t="s">
        <v>112</v>
      </c>
      <c r="E148" s="143" t="s">
        <v>640</v>
      </c>
      <c r="F148" s="143" t="s">
        <v>24</v>
      </c>
      <c r="G148" s="172">
        <f t="shared" ref="G148" si="20">IF(H148="тн",168,IF(H148="шт",796,IF(H148="кг",166,IF(H148="м2",55,IF(H148="м3",113,IF(H148="п.м.",18,IF(H148="секц",840,IF(H148="компл",839,0))))))))</f>
        <v>796</v>
      </c>
      <c r="H148" s="172" t="s">
        <v>10</v>
      </c>
      <c r="I148" s="146">
        <v>1</v>
      </c>
      <c r="J148" s="150" t="s">
        <v>55</v>
      </c>
      <c r="K148" s="143" t="s">
        <v>23</v>
      </c>
      <c r="L148" s="122"/>
      <c r="M148" s="146">
        <v>420</v>
      </c>
      <c r="N148" s="150" t="s">
        <v>188</v>
      </c>
      <c r="O148" s="150" t="s">
        <v>231</v>
      </c>
      <c r="P148" s="143" t="s">
        <v>399</v>
      </c>
      <c r="Q148" s="172" t="s">
        <v>68</v>
      </c>
    </row>
    <row r="149" spans="2:17" ht="38.25">
      <c r="B149" s="57">
        <f t="shared" si="18"/>
        <v>130</v>
      </c>
      <c r="C149" s="183" t="s">
        <v>641</v>
      </c>
      <c r="D149" s="194" t="s">
        <v>642</v>
      </c>
      <c r="E149" s="163" t="s">
        <v>643</v>
      </c>
      <c r="F149" s="163" t="s">
        <v>29</v>
      </c>
      <c r="G149" s="316">
        <v>792</v>
      </c>
      <c r="H149" s="253" t="s">
        <v>210</v>
      </c>
      <c r="I149" s="317">
        <v>1</v>
      </c>
      <c r="J149" s="318" t="s">
        <v>86</v>
      </c>
      <c r="K149" s="143" t="s">
        <v>64</v>
      </c>
      <c r="L149" s="122"/>
      <c r="M149" s="319">
        <v>161</v>
      </c>
      <c r="N149" s="157" t="s">
        <v>188</v>
      </c>
      <c r="O149" s="150" t="s">
        <v>220</v>
      </c>
      <c r="P149" s="143" t="s">
        <v>45</v>
      </c>
      <c r="Q149" s="143" t="s">
        <v>68</v>
      </c>
    </row>
    <row r="150" spans="2:17" ht="38.25">
      <c r="B150" s="57">
        <f t="shared" si="18"/>
        <v>131</v>
      </c>
      <c r="C150" s="183" t="s">
        <v>592</v>
      </c>
      <c r="D150" s="194" t="s">
        <v>593</v>
      </c>
      <c r="E150" s="143" t="s">
        <v>644</v>
      </c>
      <c r="F150" s="143" t="s">
        <v>24</v>
      </c>
      <c r="G150" s="155">
        <f t="shared" ref="G150:G153" si="21">IF(H150="тн",168,IF(H150="шт",796,IF(H150="кг",166,IF(H150="м2",55,IF(H150="м3",113,IF(H150="п.м.",18,IF(H150="секц",840,IF(H150="компл",839,0))))))))</f>
        <v>796</v>
      </c>
      <c r="H150" s="143" t="s">
        <v>10</v>
      </c>
      <c r="I150" s="146" t="s">
        <v>2</v>
      </c>
      <c r="J150" s="150" t="s">
        <v>327</v>
      </c>
      <c r="K150" s="187" t="s">
        <v>326</v>
      </c>
      <c r="L150" s="122"/>
      <c r="M150" s="185">
        <v>2143.5100000000002</v>
      </c>
      <c r="N150" s="186">
        <v>43525</v>
      </c>
      <c r="O150" s="150" t="s">
        <v>188</v>
      </c>
      <c r="P150" s="143" t="s">
        <v>45</v>
      </c>
      <c r="Q150" s="151" t="s">
        <v>81</v>
      </c>
    </row>
    <row r="151" spans="2:17" ht="51">
      <c r="B151" s="57">
        <f t="shared" si="18"/>
        <v>132</v>
      </c>
      <c r="C151" s="183" t="s">
        <v>592</v>
      </c>
      <c r="D151" s="194" t="s">
        <v>593</v>
      </c>
      <c r="E151" s="143" t="s">
        <v>645</v>
      </c>
      <c r="F151" s="143" t="s">
        <v>24</v>
      </c>
      <c r="G151" s="155">
        <f t="shared" si="21"/>
        <v>796</v>
      </c>
      <c r="H151" s="143" t="s">
        <v>10</v>
      </c>
      <c r="I151" s="146" t="s">
        <v>2</v>
      </c>
      <c r="J151" s="150" t="s">
        <v>327</v>
      </c>
      <c r="K151" s="187" t="s">
        <v>326</v>
      </c>
      <c r="L151" s="122"/>
      <c r="M151" s="185">
        <v>1512.16</v>
      </c>
      <c r="N151" s="186">
        <v>43525</v>
      </c>
      <c r="O151" s="150" t="s">
        <v>188</v>
      </c>
      <c r="P151" s="143" t="s">
        <v>45</v>
      </c>
      <c r="Q151" s="151" t="s">
        <v>81</v>
      </c>
    </row>
    <row r="152" spans="2:17" ht="51">
      <c r="B152" s="57">
        <f t="shared" si="18"/>
        <v>133</v>
      </c>
      <c r="C152" s="183" t="s">
        <v>592</v>
      </c>
      <c r="D152" s="194" t="s">
        <v>593</v>
      </c>
      <c r="E152" s="143" t="s">
        <v>646</v>
      </c>
      <c r="F152" s="143" t="s">
        <v>24</v>
      </c>
      <c r="G152" s="155">
        <f t="shared" si="21"/>
        <v>796</v>
      </c>
      <c r="H152" s="143" t="s">
        <v>10</v>
      </c>
      <c r="I152" s="146" t="s">
        <v>2</v>
      </c>
      <c r="J152" s="150" t="s">
        <v>327</v>
      </c>
      <c r="K152" s="187" t="s">
        <v>326</v>
      </c>
      <c r="L152" s="122"/>
      <c r="M152" s="185">
        <v>178.22</v>
      </c>
      <c r="N152" s="186">
        <v>43525</v>
      </c>
      <c r="O152" s="150" t="s">
        <v>188</v>
      </c>
      <c r="P152" s="143" t="s">
        <v>45</v>
      </c>
      <c r="Q152" s="151" t="s">
        <v>81</v>
      </c>
    </row>
    <row r="153" spans="2:17" ht="51">
      <c r="B153" s="57">
        <f t="shared" si="18"/>
        <v>134</v>
      </c>
      <c r="C153" s="183" t="s">
        <v>592</v>
      </c>
      <c r="D153" s="194" t="s">
        <v>593</v>
      </c>
      <c r="E153" s="143" t="s">
        <v>647</v>
      </c>
      <c r="F153" s="143" t="s">
        <v>24</v>
      </c>
      <c r="G153" s="155">
        <f t="shared" si="21"/>
        <v>796</v>
      </c>
      <c r="H153" s="143" t="s">
        <v>10</v>
      </c>
      <c r="I153" s="146" t="s">
        <v>2</v>
      </c>
      <c r="J153" s="150" t="s">
        <v>327</v>
      </c>
      <c r="K153" s="143" t="s">
        <v>326</v>
      </c>
      <c r="L153" s="122"/>
      <c r="M153" s="146">
        <v>494.52</v>
      </c>
      <c r="N153" s="186">
        <v>43525</v>
      </c>
      <c r="O153" s="150" t="s">
        <v>188</v>
      </c>
      <c r="P153" s="143" t="s">
        <v>45</v>
      </c>
      <c r="Q153" s="151" t="s">
        <v>81</v>
      </c>
    </row>
    <row r="154" spans="2:17" ht="51">
      <c r="B154" s="57">
        <f t="shared" si="18"/>
        <v>135</v>
      </c>
      <c r="C154" s="86" t="s">
        <v>180</v>
      </c>
      <c r="D154" s="86" t="s">
        <v>181</v>
      </c>
      <c r="E154" s="74" t="s">
        <v>325</v>
      </c>
      <c r="F154" s="74" t="s">
        <v>24</v>
      </c>
      <c r="G154" s="53">
        <v>792</v>
      </c>
      <c r="H154" s="74" t="s">
        <v>210</v>
      </c>
      <c r="I154" s="76">
        <v>46</v>
      </c>
      <c r="J154" s="101" t="s">
        <v>346</v>
      </c>
      <c r="K154" s="102" t="s">
        <v>365</v>
      </c>
      <c r="L154" s="98" t="s">
        <v>365</v>
      </c>
      <c r="M154" s="76">
        <v>250.92</v>
      </c>
      <c r="N154" s="107">
        <v>43525</v>
      </c>
      <c r="O154" s="107" t="s">
        <v>176</v>
      </c>
      <c r="P154" s="74" t="s">
        <v>45</v>
      </c>
      <c r="Q154" s="92" t="s">
        <v>68</v>
      </c>
    </row>
    <row r="155" spans="2:17" ht="18.75">
      <c r="B155" s="288" t="s">
        <v>427</v>
      </c>
      <c r="C155" s="289"/>
      <c r="D155" s="289"/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  <c r="O155" s="289"/>
      <c r="P155" s="289"/>
      <c r="Q155" s="289"/>
    </row>
    <row r="156" spans="2:17" ht="204">
      <c r="B156" s="89">
        <f>B154+1</f>
        <v>136</v>
      </c>
      <c r="C156" s="103" t="s">
        <v>106</v>
      </c>
      <c r="D156" s="104" t="s">
        <v>107</v>
      </c>
      <c r="E156" s="58" t="s">
        <v>277</v>
      </c>
      <c r="F156" s="58" t="s">
        <v>24</v>
      </c>
      <c r="G156" s="94">
        <v>796</v>
      </c>
      <c r="H156" s="94" t="s">
        <v>10</v>
      </c>
      <c r="I156" s="63">
        <v>14</v>
      </c>
      <c r="J156" s="35" t="s">
        <v>55</v>
      </c>
      <c r="K156" s="58" t="s">
        <v>23</v>
      </c>
      <c r="L156" s="72" t="s">
        <v>23</v>
      </c>
      <c r="M156" s="63">
        <v>750</v>
      </c>
      <c r="N156" s="108">
        <v>43556</v>
      </c>
      <c r="O156" s="108" t="s">
        <v>231</v>
      </c>
      <c r="P156" s="58" t="s">
        <v>399</v>
      </c>
      <c r="Q156" s="105" t="s">
        <v>68</v>
      </c>
    </row>
    <row r="157" spans="2:17" s="2" customFormat="1" ht="63.75">
      <c r="B157" s="89">
        <f>B156+1</f>
        <v>137</v>
      </c>
      <c r="C157" s="134" t="s">
        <v>600</v>
      </c>
      <c r="D157" s="134" t="s">
        <v>600</v>
      </c>
      <c r="E157" s="264" t="s">
        <v>601</v>
      </c>
      <c r="F157" s="264" t="s">
        <v>24</v>
      </c>
      <c r="G157" s="313">
        <f t="shared" ref="G157" si="22">IF(H157="тн",168,IF(H157="шт",796,IF(H157="кг",166,IF(H157="м2",55,IF(H157="м3",113,IF(H157="п.м.",18,IF(H157="секц",840,IF(H157="компл",839,0))))))))</f>
        <v>796</v>
      </c>
      <c r="H157" s="152" t="s">
        <v>10</v>
      </c>
      <c r="I157" s="117">
        <v>1</v>
      </c>
      <c r="J157" s="131" t="s">
        <v>28</v>
      </c>
      <c r="K157" s="264" t="s">
        <v>155</v>
      </c>
      <c r="L157" s="119"/>
      <c r="M157" s="314">
        <v>1460.48</v>
      </c>
      <c r="N157" s="118" t="s">
        <v>217</v>
      </c>
      <c r="O157" s="118" t="s">
        <v>220</v>
      </c>
      <c r="P157" s="116" t="s">
        <v>45</v>
      </c>
      <c r="Q157" s="152" t="s">
        <v>68</v>
      </c>
    </row>
    <row r="158" spans="2:17" ht="63.75">
      <c r="B158" s="89">
        <f t="shared" ref="B158:B159" si="23">B157+1</f>
        <v>138</v>
      </c>
      <c r="C158" s="52" t="s">
        <v>111</v>
      </c>
      <c r="D158" s="66" t="s">
        <v>112</v>
      </c>
      <c r="E158" s="77" t="s">
        <v>433</v>
      </c>
      <c r="F158" s="77" t="s">
        <v>24</v>
      </c>
      <c r="G158" s="32">
        <v>796</v>
      </c>
      <c r="H158" s="32" t="s">
        <v>10</v>
      </c>
      <c r="I158" s="75">
        <v>16</v>
      </c>
      <c r="J158" s="32">
        <v>30</v>
      </c>
      <c r="K158" s="77" t="s">
        <v>46</v>
      </c>
      <c r="L158" s="77" t="s">
        <v>46</v>
      </c>
      <c r="M158" s="75">
        <v>1000</v>
      </c>
      <c r="N158" s="106">
        <v>43556</v>
      </c>
      <c r="O158" s="106" t="s">
        <v>218</v>
      </c>
      <c r="P158" s="77" t="s">
        <v>399</v>
      </c>
      <c r="Q158" s="32" t="s">
        <v>68</v>
      </c>
    </row>
    <row r="159" spans="2:17" ht="76.5">
      <c r="B159" s="89">
        <f t="shared" si="23"/>
        <v>139</v>
      </c>
      <c r="C159" s="66" t="s">
        <v>201</v>
      </c>
      <c r="D159" s="86" t="s">
        <v>202</v>
      </c>
      <c r="E159" s="77" t="s">
        <v>300</v>
      </c>
      <c r="F159" s="77" t="s">
        <v>24</v>
      </c>
      <c r="G159" s="53">
        <v>796</v>
      </c>
      <c r="H159" s="74" t="s">
        <v>87</v>
      </c>
      <c r="I159" s="62">
        <v>1</v>
      </c>
      <c r="J159" s="35" t="s">
        <v>28</v>
      </c>
      <c r="K159" s="58" t="s">
        <v>193</v>
      </c>
      <c r="L159" s="77" t="s">
        <v>193</v>
      </c>
      <c r="M159" s="99">
        <v>780.39</v>
      </c>
      <c r="N159" s="106">
        <v>43556</v>
      </c>
      <c r="O159" s="106" t="s">
        <v>231</v>
      </c>
      <c r="P159" s="77" t="s">
        <v>403</v>
      </c>
      <c r="Q159" s="59" t="s">
        <v>81</v>
      </c>
    </row>
    <row r="160" spans="2:17" ht="51">
      <c r="B160" s="57">
        <f t="shared" ref="B160:B190" si="24">B159+1</f>
        <v>140</v>
      </c>
      <c r="C160" s="66" t="s">
        <v>149</v>
      </c>
      <c r="D160" s="65" t="s">
        <v>119</v>
      </c>
      <c r="E160" s="77" t="s">
        <v>434</v>
      </c>
      <c r="F160" s="32" t="s">
        <v>72</v>
      </c>
      <c r="G160" s="53">
        <v>246</v>
      </c>
      <c r="H160" s="77" t="s">
        <v>312</v>
      </c>
      <c r="I160" s="75">
        <v>220000</v>
      </c>
      <c r="J160" s="77">
        <v>30401</v>
      </c>
      <c r="K160" s="77" t="s">
        <v>23</v>
      </c>
      <c r="L160" s="77" t="s">
        <v>23</v>
      </c>
      <c r="M160" s="110">
        <v>1277</v>
      </c>
      <c r="N160" s="106">
        <v>43556</v>
      </c>
      <c r="O160" s="106" t="s">
        <v>313</v>
      </c>
      <c r="P160" s="77" t="s">
        <v>45</v>
      </c>
      <c r="Q160" s="74" t="s">
        <v>68</v>
      </c>
    </row>
    <row r="161" spans="2:17" ht="51">
      <c r="B161" s="57">
        <f t="shared" si="24"/>
        <v>141</v>
      </c>
      <c r="C161" s="139" t="s">
        <v>153</v>
      </c>
      <c r="D161" s="139" t="s">
        <v>135</v>
      </c>
      <c r="E161" s="119" t="s">
        <v>435</v>
      </c>
      <c r="F161" s="119" t="s">
        <v>24</v>
      </c>
      <c r="G161" s="254">
        <v>796</v>
      </c>
      <c r="H161" s="320" t="s">
        <v>10</v>
      </c>
      <c r="I161" s="120">
        <v>1</v>
      </c>
      <c r="J161" s="136" t="s">
        <v>133</v>
      </c>
      <c r="K161" s="140" t="s">
        <v>134</v>
      </c>
      <c r="L161" s="140" t="s">
        <v>134</v>
      </c>
      <c r="M161" s="120">
        <v>950</v>
      </c>
      <c r="N161" s="255">
        <v>43556</v>
      </c>
      <c r="O161" s="135" t="s">
        <v>297</v>
      </c>
      <c r="P161" s="119" t="s">
        <v>399</v>
      </c>
      <c r="Q161" s="141" t="s">
        <v>68</v>
      </c>
    </row>
    <row r="162" spans="2:17" s="2" customFormat="1" ht="89.25">
      <c r="B162" s="57">
        <f t="shared" si="24"/>
        <v>142</v>
      </c>
      <c r="C162" s="52" t="s">
        <v>420</v>
      </c>
      <c r="D162" s="68" t="s">
        <v>412</v>
      </c>
      <c r="E162" s="74" t="s">
        <v>388</v>
      </c>
      <c r="F162" s="50" t="s">
        <v>24</v>
      </c>
      <c r="G162" s="34">
        <v>796</v>
      </c>
      <c r="H162" s="32" t="s">
        <v>10</v>
      </c>
      <c r="I162" s="75" t="s">
        <v>2</v>
      </c>
      <c r="J162" s="38" t="s">
        <v>55</v>
      </c>
      <c r="K162" s="43" t="s">
        <v>23</v>
      </c>
      <c r="L162" s="77" t="s">
        <v>326</v>
      </c>
      <c r="M162" s="75">
        <v>3444.49</v>
      </c>
      <c r="N162" s="106">
        <v>43556</v>
      </c>
      <c r="O162" s="106">
        <v>43617</v>
      </c>
      <c r="P162" s="77" t="s">
        <v>401</v>
      </c>
      <c r="Q162" s="77" t="s">
        <v>81</v>
      </c>
    </row>
    <row r="163" spans="2:17" s="2" customFormat="1" ht="76.5" collapsed="1">
      <c r="B163" s="57">
        <f t="shared" si="24"/>
        <v>143</v>
      </c>
      <c r="C163" s="52" t="s">
        <v>420</v>
      </c>
      <c r="D163" s="52" t="s">
        <v>412</v>
      </c>
      <c r="E163" s="74" t="s">
        <v>389</v>
      </c>
      <c r="F163" s="77" t="s">
        <v>24</v>
      </c>
      <c r="G163" s="34">
        <v>796</v>
      </c>
      <c r="H163" s="32" t="s">
        <v>10</v>
      </c>
      <c r="I163" s="75" t="s">
        <v>2</v>
      </c>
      <c r="J163" s="96" t="s">
        <v>55</v>
      </c>
      <c r="K163" s="43" t="s">
        <v>23</v>
      </c>
      <c r="L163" s="77" t="s">
        <v>214</v>
      </c>
      <c r="M163" s="75">
        <v>2455</v>
      </c>
      <c r="N163" s="106">
        <v>43556</v>
      </c>
      <c r="O163" s="106">
        <v>43617</v>
      </c>
      <c r="P163" s="77" t="s">
        <v>401</v>
      </c>
      <c r="Q163" s="77" t="s">
        <v>81</v>
      </c>
    </row>
    <row r="164" spans="2:17" s="2" customFormat="1" ht="38.25">
      <c r="B164" s="57">
        <f t="shared" si="24"/>
        <v>144</v>
      </c>
      <c r="C164" s="52" t="s">
        <v>340</v>
      </c>
      <c r="D164" s="52" t="s">
        <v>340</v>
      </c>
      <c r="E164" s="41" t="s">
        <v>268</v>
      </c>
      <c r="F164" s="41" t="s">
        <v>270</v>
      </c>
      <c r="G164" s="88">
        <v>796</v>
      </c>
      <c r="H164" s="78" t="s">
        <v>10</v>
      </c>
      <c r="I164" s="63" t="s">
        <v>2</v>
      </c>
      <c r="J164" s="73" t="s">
        <v>327</v>
      </c>
      <c r="K164" s="77" t="s">
        <v>326</v>
      </c>
      <c r="L164" s="77" t="s">
        <v>326</v>
      </c>
      <c r="M164" s="75">
        <v>30490.3</v>
      </c>
      <c r="N164" s="106">
        <v>43556</v>
      </c>
      <c r="O164" s="106" t="s">
        <v>220</v>
      </c>
      <c r="P164" s="77" t="s">
        <v>45</v>
      </c>
      <c r="Q164" s="41" t="s">
        <v>68</v>
      </c>
    </row>
    <row r="165" spans="2:17" s="2" customFormat="1" ht="63.75">
      <c r="B165" s="57">
        <f t="shared" si="24"/>
        <v>145</v>
      </c>
      <c r="C165" s="265" t="s">
        <v>334</v>
      </c>
      <c r="D165" s="265" t="s">
        <v>648</v>
      </c>
      <c r="E165" s="264" t="s">
        <v>649</v>
      </c>
      <c r="F165" s="264" t="s">
        <v>24</v>
      </c>
      <c r="G165" s="152">
        <f>IF(H165="тн",168,IF(H165="шт",796,IF(H165="кг",166,IF(H165="м2",55,IF(H165="м3",113,IF(H165="п.м.",18,IF(H165="секц",840,IF(H165="компл",839,0))))))))</f>
        <v>168</v>
      </c>
      <c r="H165" s="264" t="s">
        <v>1</v>
      </c>
      <c r="I165" s="117">
        <v>3950</v>
      </c>
      <c r="J165" s="321" t="s">
        <v>28</v>
      </c>
      <c r="K165" s="264" t="s">
        <v>650</v>
      </c>
      <c r="L165" s="77"/>
      <c r="M165" s="117">
        <v>337725</v>
      </c>
      <c r="N165" s="118" t="s">
        <v>217</v>
      </c>
      <c r="O165" s="118" t="s">
        <v>220</v>
      </c>
      <c r="P165" s="116" t="s">
        <v>399</v>
      </c>
      <c r="Q165" s="116" t="s">
        <v>68</v>
      </c>
    </row>
    <row r="166" spans="2:17" s="2" customFormat="1" ht="76.5">
      <c r="B166" s="57">
        <f t="shared" si="24"/>
        <v>146</v>
      </c>
      <c r="C166" s="265" t="s">
        <v>334</v>
      </c>
      <c r="D166" s="265" t="s">
        <v>648</v>
      </c>
      <c r="E166" s="264" t="s">
        <v>651</v>
      </c>
      <c r="F166" s="264" t="s">
        <v>24</v>
      </c>
      <c r="G166" s="152">
        <f>IF(H166="тн",168,IF(H166="шт",796,IF(H166="кг",166,IF(H166="м2",55,IF(H166="м3",113,IF(H166="п.м.",18,IF(H166="секц",840,IF(H166="компл",839,0))))))))</f>
        <v>168</v>
      </c>
      <c r="H166" s="264" t="s">
        <v>1</v>
      </c>
      <c r="I166" s="117">
        <v>5500</v>
      </c>
      <c r="J166" s="321" t="s">
        <v>28</v>
      </c>
      <c r="K166" s="264" t="s">
        <v>652</v>
      </c>
      <c r="L166" s="77"/>
      <c r="M166" s="117">
        <v>479100</v>
      </c>
      <c r="N166" s="118" t="s">
        <v>217</v>
      </c>
      <c r="O166" s="118" t="s">
        <v>220</v>
      </c>
      <c r="P166" s="116" t="s">
        <v>399</v>
      </c>
      <c r="Q166" s="116" t="s">
        <v>68</v>
      </c>
    </row>
    <row r="167" spans="2:17" s="2" customFormat="1" ht="102">
      <c r="B167" s="57">
        <f t="shared" si="24"/>
        <v>147</v>
      </c>
      <c r="C167" s="115" t="s">
        <v>420</v>
      </c>
      <c r="D167" s="115" t="s">
        <v>412</v>
      </c>
      <c r="E167" s="264" t="s">
        <v>653</v>
      </c>
      <c r="F167" s="264" t="s">
        <v>24</v>
      </c>
      <c r="G167" s="323">
        <f t="shared" ref="G167" si="25">IF(H167="тн",168,IF(H167="шт",796,IF(H167="кг",166,IF(H167="м2",55,IF(H167="м3",113,IF(H167="п.м.",18,IF(H167="секц",840,IF(H167="компл",839,0))))))))</f>
        <v>796</v>
      </c>
      <c r="H167" s="152" t="s">
        <v>10</v>
      </c>
      <c r="I167" s="117">
        <v>1</v>
      </c>
      <c r="J167" s="266" t="s">
        <v>178</v>
      </c>
      <c r="K167" s="247" t="s">
        <v>177</v>
      </c>
      <c r="L167" s="77"/>
      <c r="M167" s="117">
        <v>1310</v>
      </c>
      <c r="N167" s="322" t="s">
        <v>217</v>
      </c>
      <c r="O167" s="322" t="s">
        <v>194</v>
      </c>
      <c r="P167" s="116" t="s">
        <v>45</v>
      </c>
      <c r="Q167" s="116" t="s">
        <v>68</v>
      </c>
    </row>
    <row r="168" spans="2:17" s="2" customFormat="1" ht="38.25">
      <c r="B168" s="57">
        <f t="shared" si="24"/>
        <v>148</v>
      </c>
      <c r="C168" s="115" t="s">
        <v>654</v>
      </c>
      <c r="D168" s="246" t="s">
        <v>655</v>
      </c>
      <c r="E168" s="138" t="s">
        <v>656</v>
      </c>
      <c r="F168" s="138" t="s">
        <v>29</v>
      </c>
      <c r="G168" s="152">
        <v>792</v>
      </c>
      <c r="H168" s="116" t="s">
        <v>10</v>
      </c>
      <c r="I168" s="324">
        <v>18</v>
      </c>
      <c r="J168" s="118" t="s">
        <v>55</v>
      </c>
      <c r="K168" s="116" t="s">
        <v>23</v>
      </c>
      <c r="L168" s="77"/>
      <c r="M168" s="267">
        <v>205.2</v>
      </c>
      <c r="N168" s="131" t="s">
        <v>217</v>
      </c>
      <c r="O168" s="118" t="s">
        <v>244</v>
      </c>
      <c r="P168" s="116" t="s">
        <v>45</v>
      </c>
      <c r="Q168" s="116" t="s">
        <v>68</v>
      </c>
    </row>
    <row r="169" spans="2:17" ht="38.25">
      <c r="B169" s="57">
        <f t="shared" si="24"/>
        <v>149</v>
      </c>
      <c r="C169" s="66" t="s">
        <v>118</v>
      </c>
      <c r="D169" s="82" t="s">
        <v>587</v>
      </c>
      <c r="E169" s="77" t="s">
        <v>296</v>
      </c>
      <c r="F169" s="77" t="s">
        <v>192</v>
      </c>
      <c r="G169" s="34">
        <v>796</v>
      </c>
      <c r="H169" s="77" t="s">
        <v>10</v>
      </c>
      <c r="I169" s="81" t="s">
        <v>2</v>
      </c>
      <c r="J169" s="73" t="s">
        <v>55</v>
      </c>
      <c r="K169" s="77" t="s">
        <v>23</v>
      </c>
      <c r="L169" s="77" t="s">
        <v>22</v>
      </c>
      <c r="M169" s="75">
        <v>5857.07</v>
      </c>
      <c r="N169" s="106">
        <v>43586</v>
      </c>
      <c r="O169" s="106">
        <v>43678</v>
      </c>
      <c r="P169" s="77" t="s">
        <v>403</v>
      </c>
      <c r="Q169" s="32" t="s">
        <v>81</v>
      </c>
    </row>
    <row r="170" spans="2:17" s="2" customFormat="1" ht="89.25">
      <c r="B170" s="57">
        <f t="shared" si="24"/>
        <v>150</v>
      </c>
      <c r="C170" s="66" t="s">
        <v>109</v>
      </c>
      <c r="D170" s="66" t="s">
        <v>333</v>
      </c>
      <c r="E170" s="77" t="s">
        <v>275</v>
      </c>
      <c r="F170" s="77" t="s">
        <v>24</v>
      </c>
      <c r="G170" s="32">
        <v>796</v>
      </c>
      <c r="H170" s="32" t="s">
        <v>10</v>
      </c>
      <c r="I170" s="75">
        <v>8</v>
      </c>
      <c r="J170" s="73" t="s">
        <v>28</v>
      </c>
      <c r="K170" s="77" t="s">
        <v>46</v>
      </c>
      <c r="L170" s="77" t="s">
        <v>46</v>
      </c>
      <c r="M170" s="75">
        <v>1800</v>
      </c>
      <c r="N170" s="106">
        <v>43586</v>
      </c>
      <c r="O170" s="106" t="s">
        <v>176</v>
      </c>
      <c r="P170" s="77" t="s">
        <v>399</v>
      </c>
      <c r="Q170" s="36" t="s">
        <v>68</v>
      </c>
    </row>
    <row r="171" spans="2:17" ht="63.75">
      <c r="B171" s="57">
        <f t="shared" si="24"/>
        <v>151</v>
      </c>
      <c r="C171" s="66" t="s">
        <v>93</v>
      </c>
      <c r="D171" s="66" t="s">
        <v>96</v>
      </c>
      <c r="E171" s="77" t="s">
        <v>246</v>
      </c>
      <c r="F171" s="77" t="s">
        <v>9</v>
      </c>
      <c r="G171" s="50">
        <v>168</v>
      </c>
      <c r="H171" s="77" t="s">
        <v>1</v>
      </c>
      <c r="I171" s="75">
        <v>240</v>
      </c>
      <c r="J171" s="73">
        <v>30</v>
      </c>
      <c r="K171" s="77" t="s">
        <v>142</v>
      </c>
      <c r="L171" s="77" t="s">
        <v>59</v>
      </c>
      <c r="M171" s="75">
        <v>1500</v>
      </c>
      <c r="N171" s="107">
        <v>43586</v>
      </c>
      <c r="O171" s="106" t="s">
        <v>176</v>
      </c>
      <c r="P171" s="77" t="s">
        <v>45</v>
      </c>
      <c r="Q171" s="32" t="s">
        <v>68</v>
      </c>
    </row>
    <row r="172" spans="2:17" ht="76.5">
      <c r="B172" s="57">
        <f t="shared" si="24"/>
        <v>152</v>
      </c>
      <c r="C172" s="66" t="s">
        <v>94</v>
      </c>
      <c r="D172" s="66" t="s">
        <v>98</v>
      </c>
      <c r="E172" s="77" t="s">
        <v>254</v>
      </c>
      <c r="F172" s="77" t="s">
        <v>6</v>
      </c>
      <c r="G172" s="50">
        <v>168</v>
      </c>
      <c r="H172" s="77" t="s">
        <v>1</v>
      </c>
      <c r="I172" s="75">
        <v>800</v>
      </c>
      <c r="J172" s="73" t="s">
        <v>3</v>
      </c>
      <c r="K172" s="77" t="s">
        <v>62</v>
      </c>
      <c r="L172" s="77" t="s">
        <v>62</v>
      </c>
      <c r="M172" s="75">
        <v>400</v>
      </c>
      <c r="N172" s="107">
        <v>43586</v>
      </c>
      <c r="O172" s="106" t="s">
        <v>220</v>
      </c>
      <c r="P172" s="77" t="s">
        <v>45</v>
      </c>
      <c r="Q172" s="32" t="s">
        <v>68</v>
      </c>
    </row>
    <row r="173" spans="2:17" ht="102">
      <c r="B173" s="57">
        <f t="shared" si="24"/>
        <v>153</v>
      </c>
      <c r="C173" s="52" t="s">
        <v>106</v>
      </c>
      <c r="D173" s="66" t="s">
        <v>107</v>
      </c>
      <c r="E173" s="77" t="s">
        <v>272</v>
      </c>
      <c r="F173" s="77" t="s">
        <v>24</v>
      </c>
      <c r="G173" s="88">
        <v>796</v>
      </c>
      <c r="H173" s="32" t="s">
        <v>10</v>
      </c>
      <c r="I173" s="75">
        <v>1</v>
      </c>
      <c r="J173" s="38" t="s">
        <v>28</v>
      </c>
      <c r="K173" s="77" t="s">
        <v>46</v>
      </c>
      <c r="L173" s="77" t="s">
        <v>46</v>
      </c>
      <c r="M173" s="75">
        <v>457.6</v>
      </c>
      <c r="N173" s="106">
        <v>43586</v>
      </c>
      <c r="O173" s="106" t="s">
        <v>232</v>
      </c>
      <c r="P173" s="77" t="s">
        <v>399</v>
      </c>
      <c r="Q173" s="47" t="s">
        <v>68</v>
      </c>
    </row>
    <row r="174" spans="2:17" ht="165.75">
      <c r="B174" s="57">
        <f t="shared" si="24"/>
        <v>154</v>
      </c>
      <c r="C174" s="69" t="s">
        <v>114</v>
      </c>
      <c r="D174" s="66" t="s">
        <v>115</v>
      </c>
      <c r="E174" s="70" t="s">
        <v>191</v>
      </c>
      <c r="F174" s="77" t="s">
        <v>29</v>
      </c>
      <c r="G174" s="48">
        <v>796</v>
      </c>
      <c r="H174" s="77" t="s">
        <v>10</v>
      </c>
      <c r="I174" s="77" t="s">
        <v>2</v>
      </c>
      <c r="J174" s="73" t="s">
        <v>55</v>
      </c>
      <c r="K174" s="77" t="s">
        <v>23</v>
      </c>
      <c r="L174" s="77" t="s">
        <v>22</v>
      </c>
      <c r="M174" s="75">
        <v>440.36</v>
      </c>
      <c r="N174" s="106">
        <v>43586</v>
      </c>
      <c r="O174" s="106" t="s">
        <v>196</v>
      </c>
      <c r="P174" s="77" t="s">
        <v>401</v>
      </c>
      <c r="Q174" s="47" t="s">
        <v>81</v>
      </c>
    </row>
    <row r="175" spans="2:17" ht="51">
      <c r="B175" s="57">
        <f t="shared" si="24"/>
        <v>155</v>
      </c>
      <c r="C175" s="66" t="s">
        <v>152</v>
      </c>
      <c r="D175" s="66" t="s">
        <v>123</v>
      </c>
      <c r="E175" s="77" t="s">
        <v>436</v>
      </c>
      <c r="F175" s="77" t="s">
        <v>84</v>
      </c>
      <c r="G175" s="34">
        <v>168</v>
      </c>
      <c r="H175" s="77" t="s">
        <v>1</v>
      </c>
      <c r="I175" s="79">
        <v>1700</v>
      </c>
      <c r="J175" s="73" t="s">
        <v>26</v>
      </c>
      <c r="K175" s="77" t="s">
        <v>60</v>
      </c>
      <c r="L175" s="77" t="s">
        <v>60</v>
      </c>
      <c r="M175" s="51">
        <v>2040</v>
      </c>
      <c r="N175" s="106">
        <v>43586</v>
      </c>
      <c r="O175" s="106" t="s">
        <v>297</v>
      </c>
      <c r="P175" s="77" t="s">
        <v>45</v>
      </c>
      <c r="Q175" s="37" t="s">
        <v>68</v>
      </c>
    </row>
    <row r="176" spans="2:17" ht="63.75">
      <c r="B176" s="57">
        <f t="shared" si="24"/>
        <v>156</v>
      </c>
      <c r="C176" s="66" t="s">
        <v>159</v>
      </c>
      <c r="D176" s="66" t="s">
        <v>160</v>
      </c>
      <c r="E176" s="77" t="s">
        <v>161</v>
      </c>
      <c r="F176" s="77" t="s">
        <v>24</v>
      </c>
      <c r="G176" s="34">
        <v>796</v>
      </c>
      <c r="H176" s="77" t="s">
        <v>10</v>
      </c>
      <c r="I176" s="79" t="s">
        <v>2</v>
      </c>
      <c r="J176" s="97" t="s">
        <v>4</v>
      </c>
      <c r="K176" s="77" t="s">
        <v>47</v>
      </c>
      <c r="L176" s="77" t="s">
        <v>47</v>
      </c>
      <c r="M176" s="51">
        <v>468.61</v>
      </c>
      <c r="N176" s="106">
        <v>43586</v>
      </c>
      <c r="O176" s="106" t="s">
        <v>220</v>
      </c>
      <c r="P176" s="77" t="s">
        <v>45</v>
      </c>
      <c r="Q176" s="37" t="s">
        <v>68</v>
      </c>
    </row>
    <row r="177" spans="2:17" ht="63.75">
      <c r="B177" s="57">
        <f t="shared" si="24"/>
        <v>157</v>
      </c>
      <c r="C177" s="66" t="s">
        <v>159</v>
      </c>
      <c r="D177" s="66" t="s">
        <v>160</v>
      </c>
      <c r="E177" s="77" t="s">
        <v>162</v>
      </c>
      <c r="F177" s="77" t="s">
        <v>24</v>
      </c>
      <c r="G177" s="34">
        <v>796</v>
      </c>
      <c r="H177" s="77" t="s">
        <v>10</v>
      </c>
      <c r="I177" s="79" t="s">
        <v>2</v>
      </c>
      <c r="J177" s="97" t="s">
        <v>4</v>
      </c>
      <c r="K177" s="77" t="s">
        <v>47</v>
      </c>
      <c r="L177" s="77" t="s">
        <v>47</v>
      </c>
      <c r="M177" s="51">
        <v>475.93</v>
      </c>
      <c r="N177" s="106">
        <v>43586</v>
      </c>
      <c r="O177" s="106" t="s">
        <v>220</v>
      </c>
      <c r="P177" s="77" t="s">
        <v>45</v>
      </c>
      <c r="Q177" s="37" t="s">
        <v>68</v>
      </c>
    </row>
    <row r="178" spans="2:17" s="2" customFormat="1" ht="63.75">
      <c r="B178" s="57">
        <f t="shared" si="24"/>
        <v>158</v>
      </c>
      <c r="C178" s="66" t="s">
        <v>159</v>
      </c>
      <c r="D178" s="66" t="s">
        <v>160</v>
      </c>
      <c r="E178" s="77" t="s">
        <v>163</v>
      </c>
      <c r="F178" s="77" t="s">
        <v>24</v>
      </c>
      <c r="G178" s="34">
        <v>796</v>
      </c>
      <c r="H178" s="77" t="s">
        <v>10</v>
      </c>
      <c r="I178" s="79" t="s">
        <v>2</v>
      </c>
      <c r="J178" s="73" t="s">
        <v>26</v>
      </c>
      <c r="K178" s="77" t="s">
        <v>61</v>
      </c>
      <c r="L178" s="77" t="s">
        <v>61</v>
      </c>
      <c r="M178" s="51">
        <v>536.95000000000005</v>
      </c>
      <c r="N178" s="106">
        <v>43586</v>
      </c>
      <c r="O178" s="106" t="s">
        <v>220</v>
      </c>
      <c r="P178" s="77" t="s">
        <v>45</v>
      </c>
      <c r="Q178" s="37" t="s">
        <v>68</v>
      </c>
    </row>
    <row r="179" spans="2:17" s="2" customFormat="1" ht="63.75">
      <c r="B179" s="57">
        <f t="shared" si="24"/>
        <v>159</v>
      </c>
      <c r="C179" s="66" t="s">
        <v>159</v>
      </c>
      <c r="D179" s="66" t="s">
        <v>160</v>
      </c>
      <c r="E179" s="77" t="s">
        <v>164</v>
      </c>
      <c r="F179" s="77" t="s">
        <v>24</v>
      </c>
      <c r="G179" s="34">
        <v>796</v>
      </c>
      <c r="H179" s="77" t="s">
        <v>10</v>
      </c>
      <c r="I179" s="79" t="s">
        <v>2</v>
      </c>
      <c r="J179" s="73" t="s">
        <v>26</v>
      </c>
      <c r="K179" s="77" t="s">
        <v>61</v>
      </c>
      <c r="L179" s="77" t="s">
        <v>61</v>
      </c>
      <c r="M179" s="51">
        <v>278.24</v>
      </c>
      <c r="N179" s="106">
        <v>43586</v>
      </c>
      <c r="O179" s="106" t="s">
        <v>220</v>
      </c>
      <c r="P179" s="77" t="s">
        <v>45</v>
      </c>
      <c r="Q179" s="37" t="s">
        <v>68</v>
      </c>
    </row>
    <row r="180" spans="2:17" s="2" customFormat="1" ht="63.75">
      <c r="B180" s="57">
        <f t="shared" si="24"/>
        <v>160</v>
      </c>
      <c r="C180" s="66" t="s">
        <v>159</v>
      </c>
      <c r="D180" s="66" t="s">
        <v>160</v>
      </c>
      <c r="E180" s="77" t="s">
        <v>165</v>
      </c>
      <c r="F180" s="77" t="s">
        <v>24</v>
      </c>
      <c r="G180" s="34">
        <v>796</v>
      </c>
      <c r="H180" s="77" t="s">
        <v>10</v>
      </c>
      <c r="I180" s="79" t="s">
        <v>2</v>
      </c>
      <c r="J180" s="73" t="s">
        <v>25</v>
      </c>
      <c r="K180" s="77" t="s">
        <v>50</v>
      </c>
      <c r="L180" s="77" t="s">
        <v>50</v>
      </c>
      <c r="M180" s="51">
        <v>583.80999999999995</v>
      </c>
      <c r="N180" s="106">
        <v>43586</v>
      </c>
      <c r="O180" s="106" t="s">
        <v>220</v>
      </c>
      <c r="P180" s="77" t="s">
        <v>45</v>
      </c>
      <c r="Q180" s="37" t="s">
        <v>68</v>
      </c>
    </row>
    <row r="181" spans="2:17" s="2" customFormat="1" ht="76.5">
      <c r="B181" s="57">
        <f t="shared" si="24"/>
        <v>161</v>
      </c>
      <c r="C181" s="66" t="s">
        <v>159</v>
      </c>
      <c r="D181" s="66" t="s">
        <v>160</v>
      </c>
      <c r="E181" s="77" t="s">
        <v>166</v>
      </c>
      <c r="F181" s="77" t="s">
        <v>24</v>
      </c>
      <c r="G181" s="34">
        <v>796</v>
      </c>
      <c r="H181" s="77" t="s">
        <v>10</v>
      </c>
      <c r="I181" s="79" t="s">
        <v>2</v>
      </c>
      <c r="J181" s="73" t="s">
        <v>25</v>
      </c>
      <c r="K181" s="77" t="s">
        <v>50</v>
      </c>
      <c r="L181" s="77" t="s">
        <v>50</v>
      </c>
      <c r="M181" s="51">
        <v>536.95000000000005</v>
      </c>
      <c r="N181" s="106">
        <v>43586</v>
      </c>
      <c r="O181" s="106" t="s">
        <v>220</v>
      </c>
      <c r="P181" s="77" t="s">
        <v>45</v>
      </c>
      <c r="Q181" s="37" t="s">
        <v>68</v>
      </c>
    </row>
    <row r="182" spans="2:17" s="2" customFormat="1" ht="63.75">
      <c r="B182" s="57">
        <f t="shared" si="24"/>
        <v>162</v>
      </c>
      <c r="C182" s="66" t="s">
        <v>159</v>
      </c>
      <c r="D182" s="66" t="s">
        <v>160</v>
      </c>
      <c r="E182" s="77" t="s">
        <v>167</v>
      </c>
      <c r="F182" s="77" t="s">
        <v>24</v>
      </c>
      <c r="G182" s="34">
        <v>796</v>
      </c>
      <c r="H182" s="77" t="s">
        <v>10</v>
      </c>
      <c r="I182" s="79" t="s">
        <v>2</v>
      </c>
      <c r="J182" s="73" t="s">
        <v>57</v>
      </c>
      <c r="K182" s="77" t="s">
        <v>52</v>
      </c>
      <c r="L182" s="77" t="s">
        <v>52</v>
      </c>
      <c r="M182" s="51">
        <v>361.22</v>
      </c>
      <c r="N182" s="106">
        <v>43586</v>
      </c>
      <c r="O182" s="106" t="s">
        <v>220</v>
      </c>
      <c r="P182" s="77" t="s">
        <v>45</v>
      </c>
      <c r="Q182" s="37" t="s">
        <v>68</v>
      </c>
    </row>
    <row r="183" spans="2:17" s="2" customFormat="1" ht="63.75">
      <c r="B183" s="57">
        <f t="shared" si="24"/>
        <v>163</v>
      </c>
      <c r="C183" s="66" t="s">
        <v>159</v>
      </c>
      <c r="D183" s="66" t="s">
        <v>160</v>
      </c>
      <c r="E183" s="77" t="s">
        <v>168</v>
      </c>
      <c r="F183" s="77" t="s">
        <v>24</v>
      </c>
      <c r="G183" s="34">
        <v>796</v>
      </c>
      <c r="H183" s="77" t="s">
        <v>10</v>
      </c>
      <c r="I183" s="79" t="s">
        <v>2</v>
      </c>
      <c r="J183" s="73" t="s">
        <v>66</v>
      </c>
      <c r="K183" s="77" t="s">
        <v>51</v>
      </c>
      <c r="L183" s="77" t="s">
        <v>51</v>
      </c>
      <c r="M183" s="51">
        <v>488.95</v>
      </c>
      <c r="N183" s="106">
        <v>43586</v>
      </c>
      <c r="O183" s="106" t="s">
        <v>220</v>
      </c>
      <c r="P183" s="77" t="s">
        <v>45</v>
      </c>
      <c r="Q183" s="37" t="s">
        <v>68</v>
      </c>
    </row>
    <row r="184" spans="2:17" s="2" customFormat="1" ht="63.75">
      <c r="B184" s="57">
        <f t="shared" si="24"/>
        <v>164</v>
      </c>
      <c r="C184" s="66" t="s">
        <v>159</v>
      </c>
      <c r="D184" s="66" t="s">
        <v>160</v>
      </c>
      <c r="E184" s="77" t="s">
        <v>169</v>
      </c>
      <c r="F184" s="77" t="s">
        <v>24</v>
      </c>
      <c r="G184" s="34">
        <v>796</v>
      </c>
      <c r="H184" s="77" t="s">
        <v>10</v>
      </c>
      <c r="I184" s="79" t="s">
        <v>2</v>
      </c>
      <c r="J184" s="73" t="s">
        <v>27</v>
      </c>
      <c r="K184" s="77" t="s">
        <v>48</v>
      </c>
      <c r="L184" s="77" t="s">
        <v>48</v>
      </c>
      <c r="M184" s="51">
        <v>1708.47</v>
      </c>
      <c r="N184" s="106">
        <v>43586</v>
      </c>
      <c r="O184" s="106" t="s">
        <v>220</v>
      </c>
      <c r="P184" s="77" t="s">
        <v>45</v>
      </c>
      <c r="Q184" s="37" t="s">
        <v>68</v>
      </c>
    </row>
    <row r="185" spans="2:17" ht="76.5">
      <c r="B185" s="57">
        <f t="shared" si="24"/>
        <v>165</v>
      </c>
      <c r="C185" s="52" t="s">
        <v>129</v>
      </c>
      <c r="D185" s="66" t="s">
        <v>278</v>
      </c>
      <c r="E185" s="77" t="s">
        <v>279</v>
      </c>
      <c r="F185" s="77" t="s">
        <v>24</v>
      </c>
      <c r="G185" s="32">
        <v>796</v>
      </c>
      <c r="H185" s="32" t="s">
        <v>10</v>
      </c>
      <c r="I185" s="75">
        <v>49</v>
      </c>
      <c r="J185" s="73" t="s">
        <v>28</v>
      </c>
      <c r="K185" s="77" t="s">
        <v>46</v>
      </c>
      <c r="L185" s="77" t="s">
        <v>46</v>
      </c>
      <c r="M185" s="75">
        <v>2595.6</v>
      </c>
      <c r="N185" s="106">
        <v>43617</v>
      </c>
      <c r="O185" s="106">
        <v>43739</v>
      </c>
      <c r="P185" s="77" t="s">
        <v>399</v>
      </c>
      <c r="Q185" s="32" t="s">
        <v>68</v>
      </c>
    </row>
    <row r="186" spans="2:17" ht="38.25">
      <c r="B186" s="57">
        <f t="shared" si="24"/>
        <v>166</v>
      </c>
      <c r="C186" s="113" t="s">
        <v>588</v>
      </c>
      <c r="D186" s="234" t="s">
        <v>588</v>
      </c>
      <c r="E186" s="235" t="s">
        <v>298</v>
      </c>
      <c r="F186" s="235" t="s">
        <v>29</v>
      </c>
      <c r="G186" s="236">
        <f>IF(H186="тн",168,IF(H186="шт",796,IF(H186="кг",166,IF(H186="м2",55,IF(H186="м3",113,IF(H186="п.м.",18,IF(H186="секц",840,IF(H186="компл",839,0))))))))</f>
        <v>796</v>
      </c>
      <c r="H186" s="237" t="s">
        <v>10</v>
      </c>
      <c r="I186" s="238" t="s">
        <v>2</v>
      </c>
      <c r="J186" s="239" t="s">
        <v>55</v>
      </c>
      <c r="K186" s="240" t="s">
        <v>23</v>
      </c>
      <c r="L186" s="77"/>
      <c r="M186" s="241">
        <v>745.7</v>
      </c>
      <c r="N186" s="112" t="s">
        <v>218</v>
      </c>
      <c r="O186" s="112" t="s">
        <v>220</v>
      </c>
      <c r="P186" s="109" t="s">
        <v>401</v>
      </c>
      <c r="Q186" s="235" t="s">
        <v>81</v>
      </c>
    </row>
    <row r="187" spans="2:17" s="2" customFormat="1" ht="51">
      <c r="B187" s="57">
        <f t="shared" si="24"/>
        <v>167</v>
      </c>
      <c r="C187" s="153" t="s">
        <v>118</v>
      </c>
      <c r="D187" s="153" t="s">
        <v>579</v>
      </c>
      <c r="E187" s="109" t="s">
        <v>580</v>
      </c>
      <c r="F187" s="109" t="s">
        <v>192</v>
      </c>
      <c r="G187" s="232">
        <f>IF(H187="тн",168,IF(H187="шт",796,IF(H187="кг",166,IF(H187="м2",55,IF(H187="м3",113,IF(H187="п.м.",18,IF(H187="секц",840,IF(H187="компл",839,0))))))))</f>
        <v>796</v>
      </c>
      <c r="H187" s="109" t="s">
        <v>10</v>
      </c>
      <c r="I187" s="233" t="s">
        <v>2</v>
      </c>
      <c r="J187" s="112" t="s">
        <v>55</v>
      </c>
      <c r="K187" s="109" t="s">
        <v>23</v>
      </c>
      <c r="L187" s="77"/>
      <c r="M187" s="111">
        <v>4292.3</v>
      </c>
      <c r="N187" s="112" t="s">
        <v>218</v>
      </c>
      <c r="O187" s="112" t="s">
        <v>220</v>
      </c>
      <c r="P187" s="109" t="s">
        <v>403</v>
      </c>
      <c r="Q187" s="114" t="s">
        <v>81</v>
      </c>
    </row>
    <row r="188" spans="2:17" s="2" customFormat="1" ht="51">
      <c r="B188" s="57">
        <f t="shared" si="24"/>
        <v>168</v>
      </c>
      <c r="C188" s="66" t="s">
        <v>335</v>
      </c>
      <c r="D188" s="66" t="s">
        <v>338</v>
      </c>
      <c r="E188" s="77" t="s">
        <v>386</v>
      </c>
      <c r="F188" s="77" t="s">
        <v>397</v>
      </c>
      <c r="G188" s="77">
        <v>112</v>
      </c>
      <c r="H188" s="77" t="s">
        <v>77</v>
      </c>
      <c r="I188" s="75">
        <v>17657</v>
      </c>
      <c r="J188" s="38" t="s">
        <v>55</v>
      </c>
      <c r="K188" s="77" t="s">
        <v>23</v>
      </c>
      <c r="L188" s="77" t="s">
        <v>326</v>
      </c>
      <c r="M188" s="75">
        <v>2471.98</v>
      </c>
      <c r="N188" s="106">
        <v>43617</v>
      </c>
      <c r="O188" s="106" t="s">
        <v>196</v>
      </c>
      <c r="P188" s="77" t="s">
        <v>401</v>
      </c>
      <c r="Q188" s="37" t="s">
        <v>81</v>
      </c>
    </row>
    <row r="189" spans="2:17" ht="51">
      <c r="B189" s="57">
        <f t="shared" si="24"/>
        <v>169</v>
      </c>
      <c r="C189" s="66" t="s">
        <v>335</v>
      </c>
      <c r="D189" s="67" t="s">
        <v>338</v>
      </c>
      <c r="E189" s="77" t="s">
        <v>241</v>
      </c>
      <c r="F189" s="77" t="s">
        <v>206</v>
      </c>
      <c r="G189" s="50">
        <v>112</v>
      </c>
      <c r="H189" s="77" t="s">
        <v>77</v>
      </c>
      <c r="I189" s="75">
        <v>12409</v>
      </c>
      <c r="J189" s="38" t="s">
        <v>55</v>
      </c>
      <c r="K189" s="77" t="s">
        <v>23</v>
      </c>
      <c r="L189" s="77" t="s">
        <v>214</v>
      </c>
      <c r="M189" s="49">
        <v>2295.6</v>
      </c>
      <c r="N189" s="106">
        <v>43617</v>
      </c>
      <c r="O189" s="106" t="s">
        <v>196</v>
      </c>
      <c r="P189" s="77" t="s">
        <v>401</v>
      </c>
      <c r="Q189" s="32" t="s">
        <v>81</v>
      </c>
    </row>
    <row r="190" spans="2:17" s="3" customFormat="1" ht="318.75">
      <c r="B190" s="57">
        <f t="shared" si="24"/>
        <v>170</v>
      </c>
      <c r="C190" s="66" t="s">
        <v>347</v>
      </c>
      <c r="D190" s="66" t="s">
        <v>348</v>
      </c>
      <c r="E190" s="77" t="s">
        <v>292</v>
      </c>
      <c r="F190" s="70" t="s">
        <v>190</v>
      </c>
      <c r="G190" s="34">
        <v>796</v>
      </c>
      <c r="H190" s="77" t="s">
        <v>10</v>
      </c>
      <c r="I190" s="79">
        <v>24</v>
      </c>
      <c r="J190" s="73" t="s">
        <v>330</v>
      </c>
      <c r="K190" s="77" t="s">
        <v>364</v>
      </c>
      <c r="L190" s="77" t="s">
        <v>364</v>
      </c>
      <c r="M190" s="51">
        <v>953.71</v>
      </c>
      <c r="N190" s="106">
        <v>43617</v>
      </c>
      <c r="O190" s="106" t="s">
        <v>176</v>
      </c>
      <c r="P190" s="77" t="s">
        <v>403</v>
      </c>
      <c r="Q190" s="37" t="s">
        <v>81</v>
      </c>
    </row>
    <row r="191" spans="2:17" s="3" customFormat="1" ht="18.75">
      <c r="B191" s="292" t="s">
        <v>429</v>
      </c>
      <c r="C191" s="292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</row>
    <row r="192" spans="2:17" s="3" customFormat="1" ht="76.5">
      <c r="B192" s="57">
        <f>B190+1</f>
        <v>171</v>
      </c>
      <c r="C192" s="69" t="s">
        <v>124</v>
      </c>
      <c r="D192" s="69" t="s">
        <v>154</v>
      </c>
      <c r="E192" s="77" t="s">
        <v>305</v>
      </c>
      <c r="F192" s="77" t="s">
        <v>139</v>
      </c>
      <c r="G192" s="34">
        <v>796</v>
      </c>
      <c r="H192" s="54" t="s">
        <v>10</v>
      </c>
      <c r="I192" s="55" t="s">
        <v>2</v>
      </c>
      <c r="J192" s="73" t="s">
        <v>55</v>
      </c>
      <c r="K192" s="77" t="s">
        <v>23</v>
      </c>
      <c r="L192" s="77" t="s">
        <v>23</v>
      </c>
      <c r="M192" s="75">
        <v>3832.83</v>
      </c>
      <c r="N192" s="106">
        <v>43647</v>
      </c>
      <c r="O192" s="106">
        <v>43678</v>
      </c>
      <c r="P192" s="77" t="s">
        <v>403</v>
      </c>
      <c r="Q192" s="37" t="s">
        <v>81</v>
      </c>
    </row>
    <row r="193" spans="2:17" s="2" customFormat="1" ht="172.5" customHeight="1">
      <c r="B193" s="57">
        <f>B192+1</f>
        <v>172</v>
      </c>
      <c r="C193" s="113" t="s">
        <v>347</v>
      </c>
      <c r="D193" s="113" t="s">
        <v>348</v>
      </c>
      <c r="E193" s="109" t="s">
        <v>598</v>
      </c>
      <c r="F193" s="109" t="s">
        <v>599</v>
      </c>
      <c r="G193" s="232">
        <f>IF(H193="тн",168,IF(H193="шт",796,IF(H193="кг",166,IF(H193="м2",55,IF(H193="м3",113,IF(H193="п.м.",18,IF(H193="секц",840,IF(H193="компл",839,0))))))))</f>
        <v>796</v>
      </c>
      <c r="H193" s="109" t="s">
        <v>10</v>
      </c>
      <c r="I193" s="256">
        <v>12</v>
      </c>
      <c r="J193" s="112" t="s">
        <v>28</v>
      </c>
      <c r="K193" s="109" t="s">
        <v>46</v>
      </c>
      <c r="L193" s="77"/>
      <c r="M193" s="257">
        <v>5389.91</v>
      </c>
      <c r="N193" s="112" t="s">
        <v>231</v>
      </c>
      <c r="O193" s="112" t="s">
        <v>176</v>
      </c>
      <c r="P193" s="109" t="s">
        <v>403</v>
      </c>
      <c r="Q193" s="114" t="s">
        <v>81</v>
      </c>
    </row>
    <row r="194" spans="2:17" s="2" customFormat="1" ht="38.25">
      <c r="B194" s="57">
        <f t="shared" ref="B194:B195" si="26">B193+1</f>
        <v>173</v>
      </c>
      <c r="C194" s="52" t="s">
        <v>340</v>
      </c>
      <c r="D194" s="68" t="s">
        <v>340</v>
      </c>
      <c r="E194" s="41" t="s">
        <v>269</v>
      </c>
      <c r="F194" s="41" t="s">
        <v>270</v>
      </c>
      <c r="G194" s="88">
        <v>796</v>
      </c>
      <c r="H194" s="42" t="s">
        <v>10</v>
      </c>
      <c r="I194" s="75" t="s">
        <v>2</v>
      </c>
      <c r="J194" s="73" t="s">
        <v>345</v>
      </c>
      <c r="K194" s="77" t="s">
        <v>214</v>
      </c>
      <c r="L194" s="77" t="s">
        <v>214</v>
      </c>
      <c r="M194" s="111">
        <v>13041.3</v>
      </c>
      <c r="N194" s="112" t="s">
        <v>231</v>
      </c>
      <c r="O194" s="112" t="s">
        <v>176</v>
      </c>
      <c r="P194" s="109" t="s">
        <v>45</v>
      </c>
      <c r="Q194" s="258" t="s">
        <v>68</v>
      </c>
    </row>
    <row r="195" spans="2:17" s="3" customFormat="1" ht="51">
      <c r="B195" s="57">
        <f t="shared" si="26"/>
        <v>174</v>
      </c>
      <c r="C195" s="66" t="s">
        <v>146</v>
      </c>
      <c r="D195" s="66" t="s">
        <v>339</v>
      </c>
      <c r="E195" s="77" t="s">
        <v>242</v>
      </c>
      <c r="F195" s="77" t="s">
        <v>53</v>
      </c>
      <c r="G195" s="77">
        <v>114</v>
      </c>
      <c r="H195" s="77" t="s">
        <v>54</v>
      </c>
      <c r="I195" s="75">
        <v>1581</v>
      </c>
      <c r="J195" s="77">
        <v>30213807</v>
      </c>
      <c r="K195" s="75" t="s">
        <v>50</v>
      </c>
      <c r="L195" s="75" t="s">
        <v>50</v>
      </c>
      <c r="M195" s="75">
        <v>14054.47</v>
      </c>
      <c r="N195" s="106">
        <v>43678</v>
      </c>
      <c r="O195" s="106" t="s">
        <v>216</v>
      </c>
      <c r="P195" s="77" t="s">
        <v>45</v>
      </c>
      <c r="Q195" s="37" t="s">
        <v>68</v>
      </c>
    </row>
    <row r="196" spans="2:17" ht="76.5">
      <c r="B196" s="56">
        <f t="shared" ref="B196:B197" si="27">B195+1</f>
        <v>175</v>
      </c>
      <c r="C196" s="65" t="s">
        <v>120</v>
      </c>
      <c r="D196" s="66" t="s">
        <v>349</v>
      </c>
      <c r="E196" s="58" t="s">
        <v>314</v>
      </c>
      <c r="F196" s="77" t="s">
        <v>24</v>
      </c>
      <c r="G196" s="34">
        <v>112</v>
      </c>
      <c r="H196" s="77" t="s">
        <v>77</v>
      </c>
      <c r="I196" s="75">
        <v>8800</v>
      </c>
      <c r="J196" s="73" t="s">
        <v>28</v>
      </c>
      <c r="K196" s="77" t="s">
        <v>195</v>
      </c>
      <c r="L196" s="77" t="s">
        <v>195</v>
      </c>
      <c r="M196" s="49">
        <v>416</v>
      </c>
      <c r="N196" s="106">
        <v>43678</v>
      </c>
      <c r="O196" s="106" t="s">
        <v>235</v>
      </c>
      <c r="P196" s="77" t="s">
        <v>398</v>
      </c>
      <c r="Q196" s="32" t="s">
        <v>68</v>
      </c>
    </row>
    <row r="197" spans="2:17" s="3" customFormat="1" ht="63.75">
      <c r="B197" s="56">
        <f t="shared" si="27"/>
        <v>176</v>
      </c>
      <c r="C197" s="65" t="s">
        <v>94</v>
      </c>
      <c r="D197" s="66" t="s">
        <v>98</v>
      </c>
      <c r="E197" s="58" t="s">
        <v>253</v>
      </c>
      <c r="F197" s="77" t="s">
        <v>6</v>
      </c>
      <c r="G197" s="77">
        <v>168</v>
      </c>
      <c r="H197" s="77" t="s">
        <v>1</v>
      </c>
      <c r="I197" s="75">
        <v>250</v>
      </c>
      <c r="J197" s="73" t="s">
        <v>26</v>
      </c>
      <c r="K197" s="77" t="s">
        <v>61</v>
      </c>
      <c r="L197" s="77" t="s">
        <v>61</v>
      </c>
      <c r="M197" s="49">
        <v>1223.6600000000001</v>
      </c>
      <c r="N197" s="106">
        <v>43709</v>
      </c>
      <c r="O197" s="106" t="s">
        <v>176</v>
      </c>
      <c r="P197" s="77" t="s">
        <v>45</v>
      </c>
      <c r="Q197" s="32" t="s">
        <v>68</v>
      </c>
    </row>
    <row r="198" spans="2:17" s="3" customFormat="1" ht="18.75">
      <c r="B198" s="292" t="s">
        <v>430</v>
      </c>
      <c r="C198" s="292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</row>
    <row r="199" spans="2:17" ht="38.25">
      <c r="B199" s="40">
        <f>B197+1</f>
        <v>177</v>
      </c>
      <c r="C199" s="66" t="s">
        <v>341</v>
      </c>
      <c r="D199" s="66" t="s">
        <v>342</v>
      </c>
      <c r="E199" s="77" t="s">
        <v>276</v>
      </c>
      <c r="F199" s="77" t="s">
        <v>29</v>
      </c>
      <c r="G199" s="32">
        <v>839</v>
      </c>
      <c r="H199" s="42" t="s">
        <v>221</v>
      </c>
      <c r="I199" s="39">
        <v>6</v>
      </c>
      <c r="J199" s="73" t="s">
        <v>55</v>
      </c>
      <c r="K199" s="77" t="s">
        <v>23</v>
      </c>
      <c r="L199" s="77" t="s">
        <v>46</v>
      </c>
      <c r="M199" s="100">
        <v>500</v>
      </c>
      <c r="N199" s="106">
        <v>43739</v>
      </c>
      <c r="O199" s="106" t="s">
        <v>176</v>
      </c>
      <c r="P199" s="77" t="s">
        <v>401</v>
      </c>
      <c r="Q199" s="32" t="s">
        <v>81</v>
      </c>
    </row>
    <row r="200" spans="2:17" s="3" customFormat="1" ht="51">
      <c r="B200" s="57">
        <f>B199+1</f>
        <v>178</v>
      </c>
      <c r="C200" s="66" t="s">
        <v>328</v>
      </c>
      <c r="D200" s="66" t="s">
        <v>202</v>
      </c>
      <c r="E200" s="77" t="s">
        <v>280</v>
      </c>
      <c r="F200" s="77" t="s">
        <v>24</v>
      </c>
      <c r="G200" s="32">
        <v>796</v>
      </c>
      <c r="H200" s="32" t="s">
        <v>10</v>
      </c>
      <c r="I200" s="75">
        <v>4</v>
      </c>
      <c r="J200" s="73" t="s">
        <v>55</v>
      </c>
      <c r="K200" s="77" t="s">
        <v>23</v>
      </c>
      <c r="L200" s="77" t="s">
        <v>23</v>
      </c>
      <c r="M200" s="49">
        <v>140</v>
      </c>
      <c r="N200" s="106">
        <v>43739</v>
      </c>
      <c r="O200" s="106" t="s">
        <v>176</v>
      </c>
      <c r="P200" s="77" t="s">
        <v>399</v>
      </c>
      <c r="Q200" s="32" t="s">
        <v>68</v>
      </c>
    </row>
    <row r="201" spans="2:17" s="3" customFormat="1" ht="25.5">
      <c r="B201" s="57">
        <f t="shared" ref="B201:B221" si="28">B200+1</f>
        <v>179</v>
      </c>
      <c r="C201" s="66" t="s">
        <v>120</v>
      </c>
      <c r="D201" s="66" t="s">
        <v>349</v>
      </c>
      <c r="E201" s="77" t="s">
        <v>404</v>
      </c>
      <c r="F201" s="77" t="s">
        <v>24</v>
      </c>
      <c r="G201" s="34">
        <v>112</v>
      </c>
      <c r="H201" s="77" t="s">
        <v>77</v>
      </c>
      <c r="I201" s="75">
        <v>10000</v>
      </c>
      <c r="J201" s="73" t="s">
        <v>55</v>
      </c>
      <c r="K201" s="77" t="s">
        <v>23</v>
      </c>
      <c r="L201" s="77" t="s">
        <v>23</v>
      </c>
      <c r="M201" s="49">
        <v>544</v>
      </c>
      <c r="N201" s="106">
        <v>43739</v>
      </c>
      <c r="O201" s="106" t="s">
        <v>297</v>
      </c>
      <c r="P201" s="77" t="s">
        <v>398</v>
      </c>
      <c r="Q201" s="32" t="s">
        <v>68</v>
      </c>
    </row>
    <row r="202" spans="2:17" s="3" customFormat="1" ht="89.25">
      <c r="B202" s="57">
        <f t="shared" si="28"/>
        <v>180</v>
      </c>
      <c r="C202" s="66" t="s">
        <v>93</v>
      </c>
      <c r="D202" s="66" t="s">
        <v>96</v>
      </c>
      <c r="E202" s="77" t="s">
        <v>243</v>
      </c>
      <c r="F202" s="77" t="s">
        <v>9</v>
      </c>
      <c r="G202" s="77">
        <v>168</v>
      </c>
      <c r="H202" s="77" t="s">
        <v>1</v>
      </c>
      <c r="I202" s="75">
        <v>200</v>
      </c>
      <c r="J202" s="73" t="s">
        <v>28</v>
      </c>
      <c r="K202" s="77" t="s">
        <v>183</v>
      </c>
      <c r="L202" s="77" t="s">
        <v>183</v>
      </c>
      <c r="M202" s="49">
        <v>4000</v>
      </c>
      <c r="N202" s="106">
        <v>43770</v>
      </c>
      <c r="O202" s="106" t="s">
        <v>244</v>
      </c>
      <c r="P202" s="77" t="s">
        <v>399</v>
      </c>
      <c r="Q202" s="32" t="s">
        <v>68</v>
      </c>
    </row>
    <row r="203" spans="2:17" s="2" customFormat="1" ht="102">
      <c r="B203" s="57">
        <f t="shared" si="28"/>
        <v>181</v>
      </c>
      <c r="C203" s="80" t="s">
        <v>124</v>
      </c>
      <c r="D203" s="80" t="s">
        <v>154</v>
      </c>
      <c r="E203" s="77" t="s">
        <v>310</v>
      </c>
      <c r="F203" s="74" t="s">
        <v>141</v>
      </c>
      <c r="G203" s="34">
        <v>796</v>
      </c>
      <c r="H203" s="83" t="s">
        <v>10</v>
      </c>
      <c r="I203" s="55">
        <v>1</v>
      </c>
      <c r="J203" s="33" t="s">
        <v>55</v>
      </c>
      <c r="K203" s="74" t="s">
        <v>23</v>
      </c>
      <c r="L203" s="74" t="s">
        <v>23</v>
      </c>
      <c r="M203" s="75">
        <v>483.04</v>
      </c>
      <c r="N203" s="106">
        <v>43770</v>
      </c>
      <c r="O203" s="106">
        <v>44166</v>
      </c>
      <c r="P203" s="77" t="s">
        <v>45</v>
      </c>
      <c r="Q203" s="32" t="s">
        <v>68</v>
      </c>
    </row>
    <row r="204" spans="2:17" s="2" customFormat="1" ht="102">
      <c r="B204" s="57">
        <f t="shared" si="28"/>
        <v>182</v>
      </c>
      <c r="C204" s="80" t="s">
        <v>124</v>
      </c>
      <c r="D204" s="80" t="s">
        <v>154</v>
      </c>
      <c r="E204" s="77" t="s">
        <v>311</v>
      </c>
      <c r="F204" s="77" t="s">
        <v>141</v>
      </c>
      <c r="G204" s="34">
        <v>796</v>
      </c>
      <c r="H204" s="54" t="s">
        <v>10</v>
      </c>
      <c r="I204" s="55">
        <v>1</v>
      </c>
      <c r="J204" s="73" t="s">
        <v>55</v>
      </c>
      <c r="K204" s="77" t="s">
        <v>23</v>
      </c>
      <c r="L204" s="77" t="s">
        <v>23</v>
      </c>
      <c r="M204" s="75">
        <v>780.99</v>
      </c>
      <c r="N204" s="106">
        <v>43770</v>
      </c>
      <c r="O204" s="106">
        <v>44166</v>
      </c>
      <c r="P204" s="77" t="s">
        <v>45</v>
      </c>
      <c r="Q204" s="32" t="s">
        <v>68</v>
      </c>
    </row>
    <row r="205" spans="2:17" ht="63.75">
      <c r="B205" s="57">
        <f t="shared" si="28"/>
        <v>183</v>
      </c>
      <c r="C205" s="66" t="s">
        <v>110</v>
      </c>
      <c r="D205" s="66" t="s">
        <v>411</v>
      </c>
      <c r="E205" s="77" t="s">
        <v>380</v>
      </c>
      <c r="F205" s="77" t="s">
        <v>24</v>
      </c>
      <c r="G205" s="32">
        <v>796</v>
      </c>
      <c r="H205" s="77" t="s">
        <v>10</v>
      </c>
      <c r="I205" s="39">
        <v>2</v>
      </c>
      <c r="J205" s="33">
        <v>30127912</v>
      </c>
      <c r="K205" s="77" t="s">
        <v>179</v>
      </c>
      <c r="L205" s="77" t="s">
        <v>179</v>
      </c>
      <c r="M205" s="39">
        <v>225.49</v>
      </c>
      <c r="N205" s="106">
        <v>43800</v>
      </c>
      <c r="O205" s="106" t="s">
        <v>369</v>
      </c>
      <c r="P205" s="77" t="s">
        <v>399</v>
      </c>
      <c r="Q205" s="32" t="s">
        <v>68</v>
      </c>
    </row>
    <row r="206" spans="2:17" ht="51">
      <c r="B206" s="57">
        <f t="shared" si="28"/>
        <v>184</v>
      </c>
      <c r="C206" s="66" t="s">
        <v>334</v>
      </c>
      <c r="D206" s="66" t="s">
        <v>337</v>
      </c>
      <c r="E206" s="77" t="s">
        <v>239</v>
      </c>
      <c r="F206" s="77" t="s">
        <v>240</v>
      </c>
      <c r="G206" s="32">
        <v>168</v>
      </c>
      <c r="H206" s="77" t="s">
        <v>1</v>
      </c>
      <c r="I206" s="75">
        <v>15</v>
      </c>
      <c r="J206" s="45" t="s">
        <v>55</v>
      </c>
      <c r="K206" s="77" t="s">
        <v>23</v>
      </c>
      <c r="L206" s="77" t="s">
        <v>23</v>
      </c>
      <c r="M206" s="75">
        <v>1375.65</v>
      </c>
      <c r="N206" s="106">
        <v>43800</v>
      </c>
      <c r="O206" s="106" t="s">
        <v>216</v>
      </c>
      <c r="P206" s="77" t="s">
        <v>399</v>
      </c>
      <c r="Q206" s="47" t="s">
        <v>68</v>
      </c>
    </row>
    <row r="207" spans="2:17" ht="63.75">
      <c r="B207" s="57">
        <f t="shared" si="28"/>
        <v>185</v>
      </c>
      <c r="C207" s="66" t="s">
        <v>149</v>
      </c>
      <c r="D207" s="66" t="s">
        <v>119</v>
      </c>
      <c r="E207" s="77" t="s">
        <v>437</v>
      </c>
      <c r="F207" s="32" t="s">
        <v>72</v>
      </c>
      <c r="G207" s="34">
        <v>246</v>
      </c>
      <c r="H207" s="77" t="s">
        <v>312</v>
      </c>
      <c r="I207" s="75">
        <v>1214025</v>
      </c>
      <c r="J207" s="73" t="s">
        <v>172</v>
      </c>
      <c r="K207" s="77" t="s">
        <v>173</v>
      </c>
      <c r="L207" s="77" t="s">
        <v>173</v>
      </c>
      <c r="M207" s="75">
        <v>6589.1</v>
      </c>
      <c r="N207" s="106">
        <v>43800</v>
      </c>
      <c r="O207" s="106" t="s">
        <v>216</v>
      </c>
      <c r="P207" s="77" t="s">
        <v>45</v>
      </c>
      <c r="Q207" s="77" t="s">
        <v>68</v>
      </c>
    </row>
    <row r="208" spans="2:17" ht="63.75">
      <c r="B208" s="57">
        <f t="shared" si="28"/>
        <v>186</v>
      </c>
      <c r="C208" s="66" t="s">
        <v>149</v>
      </c>
      <c r="D208" s="66" t="s">
        <v>119</v>
      </c>
      <c r="E208" s="77" t="s">
        <v>438</v>
      </c>
      <c r="F208" s="32" t="s">
        <v>72</v>
      </c>
      <c r="G208" s="34">
        <v>246</v>
      </c>
      <c r="H208" s="77" t="s">
        <v>312</v>
      </c>
      <c r="I208" s="75">
        <v>177435</v>
      </c>
      <c r="J208" s="64">
        <v>30216800</v>
      </c>
      <c r="K208" s="77" t="s">
        <v>71</v>
      </c>
      <c r="L208" s="77" t="s">
        <v>71</v>
      </c>
      <c r="M208" s="75">
        <v>1047.4000000000001</v>
      </c>
      <c r="N208" s="106">
        <v>43800</v>
      </c>
      <c r="O208" s="106" t="s">
        <v>216</v>
      </c>
      <c r="P208" s="77" t="s">
        <v>45</v>
      </c>
      <c r="Q208" s="77" t="s">
        <v>68</v>
      </c>
    </row>
    <row r="209" spans="2:17" ht="25.5">
      <c r="B209" s="57">
        <f t="shared" si="28"/>
        <v>187</v>
      </c>
      <c r="C209" s="52" t="s">
        <v>157</v>
      </c>
      <c r="D209" s="66" t="s">
        <v>158</v>
      </c>
      <c r="E209" s="77" t="s">
        <v>439</v>
      </c>
      <c r="F209" s="77" t="s">
        <v>78</v>
      </c>
      <c r="G209" s="34">
        <v>796</v>
      </c>
      <c r="H209" s="54" t="s">
        <v>10</v>
      </c>
      <c r="I209" s="55">
        <v>1</v>
      </c>
      <c r="J209" s="73" t="s">
        <v>55</v>
      </c>
      <c r="K209" s="77" t="s">
        <v>23</v>
      </c>
      <c r="L209" s="77" t="s">
        <v>23</v>
      </c>
      <c r="M209" s="75">
        <v>300.24</v>
      </c>
      <c r="N209" s="106">
        <v>43800</v>
      </c>
      <c r="O209" s="106" t="s">
        <v>216</v>
      </c>
      <c r="P209" s="77" t="s">
        <v>45</v>
      </c>
      <c r="Q209" s="77" t="s">
        <v>68</v>
      </c>
    </row>
    <row r="210" spans="2:17" ht="25.5">
      <c r="B210" s="57">
        <f t="shared" si="28"/>
        <v>188</v>
      </c>
      <c r="C210" s="69" t="s">
        <v>156</v>
      </c>
      <c r="D210" s="66" t="s">
        <v>158</v>
      </c>
      <c r="E210" s="77" t="s">
        <v>440</v>
      </c>
      <c r="F210" s="77" t="s">
        <v>78</v>
      </c>
      <c r="G210" s="34">
        <v>796</v>
      </c>
      <c r="H210" s="54" t="s">
        <v>10</v>
      </c>
      <c r="I210" s="55">
        <v>1</v>
      </c>
      <c r="J210" s="73" t="s">
        <v>55</v>
      </c>
      <c r="K210" s="77" t="s">
        <v>23</v>
      </c>
      <c r="L210" s="77" t="s">
        <v>23</v>
      </c>
      <c r="M210" s="75">
        <v>233.32</v>
      </c>
      <c r="N210" s="106">
        <v>43800</v>
      </c>
      <c r="O210" s="106" t="s">
        <v>216</v>
      </c>
      <c r="P210" s="77" t="s">
        <v>45</v>
      </c>
      <c r="Q210" s="77" t="s">
        <v>68</v>
      </c>
    </row>
    <row r="211" spans="2:17" ht="60">
      <c r="B211" s="57">
        <f t="shared" si="28"/>
        <v>189</v>
      </c>
      <c r="C211" s="66" t="s">
        <v>351</v>
      </c>
      <c r="D211" s="52" t="s">
        <v>352</v>
      </c>
      <c r="E211" s="77" t="s">
        <v>319</v>
      </c>
      <c r="F211" s="77" t="s">
        <v>24</v>
      </c>
      <c r="G211" s="34">
        <v>796</v>
      </c>
      <c r="H211" s="77" t="s">
        <v>10</v>
      </c>
      <c r="I211" s="75" t="s">
        <v>2</v>
      </c>
      <c r="J211" s="73" t="s">
        <v>55</v>
      </c>
      <c r="K211" s="77" t="s">
        <v>23</v>
      </c>
      <c r="L211" s="77" t="s">
        <v>22</v>
      </c>
      <c r="M211" s="75">
        <v>2200</v>
      </c>
      <c r="N211" s="106">
        <v>43800</v>
      </c>
      <c r="O211" s="106" t="s">
        <v>216</v>
      </c>
      <c r="P211" s="77" t="s">
        <v>401</v>
      </c>
      <c r="Q211" s="32" t="s">
        <v>81</v>
      </c>
    </row>
    <row r="212" spans="2:17" ht="38.25">
      <c r="B212" s="57">
        <f t="shared" si="28"/>
        <v>190</v>
      </c>
      <c r="C212" s="52" t="s">
        <v>353</v>
      </c>
      <c r="D212" s="52" t="s">
        <v>353</v>
      </c>
      <c r="E212" s="77" t="s">
        <v>322</v>
      </c>
      <c r="F212" s="46"/>
      <c r="G212" s="88">
        <v>798</v>
      </c>
      <c r="H212" s="75" t="s">
        <v>10</v>
      </c>
      <c r="I212" s="42" t="s">
        <v>2</v>
      </c>
      <c r="J212" s="73" t="s">
        <v>234</v>
      </c>
      <c r="K212" s="43" t="s">
        <v>23</v>
      </c>
      <c r="L212" s="77" t="s">
        <v>46</v>
      </c>
      <c r="M212" s="75">
        <v>600</v>
      </c>
      <c r="N212" s="106">
        <v>43800</v>
      </c>
      <c r="O212" s="106" t="s">
        <v>216</v>
      </c>
      <c r="P212" s="77" t="s">
        <v>401</v>
      </c>
      <c r="Q212" s="41" t="s">
        <v>81</v>
      </c>
    </row>
    <row r="213" spans="2:17" ht="36">
      <c r="B213" s="57">
        <f t="shared" si="28"/>
        <v>191</v>
      </c>
      <c r="C213" s="52" t="s">
        <v>355</v>
      </c>
      <c r="D213" s="52" t="s">
        <v>356</v>
      </c>
      <c r="E213" s="77" t="s">
        <v>323</v>
      </c>
      <c r="F213" s="77" t="s">
        <v>24</v>
      </c>
      <c r="G213" s="48">
        <v>796</v>
      </c>
      <c r="H213" s="77" t="s">
        <v>10</v>
      </c>
      <c r="I213" s="75" t="s">
        <v>2</v>
      </c>
      <c r="J213" s="73" t="s">
        <v>55</v>
      </c>
      <c r="K213" s="43" t="s">
        <v>23</v>
      </c>
      <c r="L213" s="43" t="s">
        <v>23</v>
      </c>
      <c r="M213" s="75">
        <v>400</v>
      </c>
      <c r="N213" s="106">
        <v>43800</v>
      </c>
      <c r="O213" s="106" t="s">
        <v>216</v>
      </c>
      <c r="P213" s="77" t="s">
        <v>401</v>
      </c>
      <c r="Q213" s="41" t="s">
        <v>81</v>
      </c>
    </row>
    <row r="214" spans="2:17" ht="114.75">
      <c r="B214" s="57">
        <f t="shared" si="28"/>
        <v>192</v>
      </c>
      <c r="C214" s="69" t="s">
        <v>124</v>
      </c>
      <c r="D214" s="69" t="s">
        <v>154</v>
      </c>
      <c r="E214" s="77" t="s">
        <v>306</v>
      </c>
      <c r="F214" s="77" t="s">
        <v>92</v>
      </c>
      <c r="G214" s="34">
        <v>796</v>
      </c>
      <c r="H214" s="54" t="s">
        <v>10</v>
      </c>
      <c r="I214" s="55" t="s">
        <v>2</v>
      </c>
      <c r="J214" s="73" t="s">
        <v>55</v>
      </c>
      <c r="K214" s="77" t="s">
        <v>23</v>
      </c>
      <c r="L214" s="77" t="s">
        <v>23</v>
      </c>
      <c r="M214" s="75">
        <v>827.64</v>
      </c>
      <c r="N214" s="106">
        <v>43800</v>
      </c>
      <c r="O214" s="106">
        <v>44166</v>
      </c>
      <c r="P214" s="77" t="s">
        <v>45</v>
      </c>
      <c r="Q214" s="32" t="s">
        <v>68</v>
      </c>
    </row>
    <row r="215" spans="2:17" ht="51">
      <c r="B215" s="57">
        <f t="shared" si="28"/>
        <v>193</v>
      </c>
      <c r="C215" s="69" t="s">
        <v>124</v>
      </c>
      <c r="D215" s="69" t="s">
        <v>154</v>
      </c>
      <c r="E215" s="77" t="s">
        <v>307</v>
      </c>
      <c r="F215" s="77" t="s">
        <v>78</v>
      </c>
      <c r="G215" s="77">
        <v>796</v>
      </c>
      <c r="H215" s="32" t="s">
        <v>10</v>
      </c>
      <c r="I215" s="75" t="s">
        <v>2</v>
      </c>
      <c r="J215" s="77">
        <v>30401</v>
      </c>
      <c r="K215" s="77" t="s">
        <v>23</v>
      </c>
      <c r="L215" s="77" t="s">
        <v>23</v>
      </c>
      <c r="M215" s="75">
        <v>780.31</v>
      </c>
      <c r="N215" s="106">
        <v>43800</v>
      </c>
      <c r="O215" s="106">
        <v>44166</v>
      </c>
      <c r="P215" s="77" t="s">
        <v>403</v>
      </c>
      <c r="Q215" s="77" t="s">
        <v>68</v>
      </c>
    </row>
    <row r="216" spans="2:17" ht="51">
      <c r="B216" s="57">
        <f t="shared" si="28"/>
        <v>194</v>
      </c>
      <c r="C216" s="69" t="s">
        <v>170</v>
      </c>
      <c r="D216" s="69" t="s">
        <v>171</v>
      </c>
      <c r="E216" s="85" t="s">
        <v>308</v>
      </c>
      <c r="F216" s="85" t="s">
        <v>24</v>
      </c>
      <c r="G216" s="34">
        <v>796</v>
      </c>
      <c r="H216" s="54" t="s">
        <v>10</v>
      </c>
      <c r="I216" s="55">
        <v>1</v>
      </c>
      <c r="J216" s="77">
        <v>30401</v>
      </c>
      <c r="K216" s="77" t="s">
        <v>23</v>
      </c>
      <c r="L216" s="77" t="s">
        <v>23</v>
      </c>
      <c r="M216" s="75">
        <v>344</v>
      </c>
      <c r="N216" s="106">
        <v>43800</v>
      </c>
      <c r="O216" s="106">
        <v>44166</v>
      </c>
      <c r="P216" s="77" t="s">
        <v>45</v>
      </c>
      <c r="Q216" s="32" t="s">
        <v>68</v>
      </c>
    </row>
    <row r="217" spans="2:17" ht="51">
      <c r="B217" s="57">
        <f t="shared" si="28"/>
        <v>195</v>
      </c>
      <c r="C217" s="69" t="s">
        <v>170</v>
      </c>
      <c r="D217" s="69" t="s">
        <v>171</v>
      </c>
      <c r="E217" s="84" t="s">
        <v>309</v>
      </c>
      <c r="F217" s="84" t="s">
        <v>24</v>
      </c>
      <c r="G217" s="34">
        <v>796</v>
      </c>
      <c r="H217" s="54" t="s">
        <v>10</v>
      </c>
      <c r="I217" s="55">
        <v>1</v>
      </c>
      <c r="J217" s="73" t="s">
        <v>28</v>
      </c>
      <c r="K217" s="77" t="s">
        <v>46</v>
      </c>
      <c r="L217" s="77" t="s">
        <v>46</v>
      </c>
      <c r="M217" s="75">
        <v>86</v>
      </c>
      <c r="N217" s="106">
        <v>43800</v>
      </c>
      <c r="O217" s="106">
        <v>44166</v>
      </c>
      <c r="P217" s="77" t="s">
        <v>45</v>
      </c>
      <c r="Q217" s="32" t="s">
        <v>68</v>
      </c>
    </row>
    <row r="218" spans="2:17" ht="38.25">
      <c r="B218" s="57">
        <f t="shared" si="28"/>
        <v>196</v>
      </c>
      <c r="C218" s="66" t="s">
        <v>127</v>
      </c>
      <c r="D218" s="66" t="s">
        <v>128</v>
      </c>
      <c r="E218" s="77" t="s">
        <v>441</v>
      </c>
      <c r="F218" s="77" t="s">
        <v>78</v>
      </c>
      <c r="G218" s="77">
        <v>796</v>
      </c>
      <c r="H218" s="32" t="s">
        <v>10</v>
      </c>
      <c r="I218" s="75" t="s">
        <v>2</v>
      </c>
      <c r="J218" s="77">
        <v>30</v>
      </c>
      <c r="K218" s="77" t="s">
        <v>46</v>
      </c>
      <c r="L218" s="77" t="s">
        <v>46</v>
      </c>
      <c r="M218" s="75">
        <v>835</v>
      </c>
      <c r="N218" s="106">
        <v>43800</v>
      </c>
      <c r="O218" s="106">
        <v>44166</v>
      </c>
      <c r="P218" s="77" t="s">
        <v>45</v>
      </c>
      <c r="Q218" s="77" t="s">
        <v>68</v>
      </c>
    </row>
    <row r="219" spans="2:17" ht="38.25">
      <c r="B219" s="57">
        <f t="shared" si="28"/>
        <v>197</v>
      </c>
      <c r="C219" s="66" t="s">
        <v>127</v>
      </c>
      <c r="D219" s="66" t="s">
        <v>128</v>
      </c>
      <c r="E219" s="77" t="s">
        <v>442</v>
      </c>
      <c r="F219" s="77" t="s">
        <v>78</v>
      </c>
      <c r="G219" s="50">
        <v>796</v>
      </c>
      <c r="H219" s="32" t="s">
        <v>10</v>
      </c>
      <c r="I219" s="75" t="s">
        <v>2</v>
      </c>
      <c r="J219" s="77">
        <v>30</v>
      </c>
      <c r="K219" s="77" t="s">
        <v>46</v>
      </c>
      <c r="L219" s="77" t="s">
        <v>46</v>
      </c>
      <c r="M219" s="75">
        <v>638</v>
      </c>
      <c r="N219" s="106">
        <v>43800</v>
      </c>
      <c r="O219" s="106">
        <v>44166</v>
      </c>
      <c r="P219" s="77" t="s">
        <v>45</v>
      </c>
      <c r="Q219" s="77" t="s">
        <v>68</v>
      </c>
    </row>
    <row r="220" spans="2:17" ht="89.25">
      <c r="B220" s="57">
        <f t="shared" si="28"/>
        <v>198</v>
      </c>
      <c r="C220" s="66" t="s">
        <v>136</v>
      </c>
      <c r="D220" s="66" t="s">
        <v>137</v>
      </c>
      <c r="E220" s="74" t="s">
        <v>299</v>
      </c>
      <c r="F220" s="74" t="s">
        <v>29</v>
      </c>
      <c r="G220" s="48">
        <v>796</v>
      </c>
      <c r="H220" s="54" t="s">
        <v>10</v>
      </c>
      <c r="I220" s="44">
        <v>1</v>
      </c>
      <c r="J220" s="73" t="s">
        <v>28</v>
      </c>
      <c r="K220" s="77" t="s">
        <v>46</v>
      </c>
      <c r="L220" s="77" t="s">
        <v>301</v>
      </c>
      <c r="M220" s="75">
        <v>1077.57</v>
      </c>
      <c r="N220" s="106">
        <v>43800</v>
      </c>
      <c r="O220" s="106" t="s">
        <v>216</v>
      </c>
      <c r="P220" s="77" t="s">
        <v>45</v>
      </c>
      <c r="Q220" s="77" t="s">
        <v>68</v>
      </c>
    </row>
    <row r="221" spans="2:17" ht="89.25">
      <c r="B221" s="57">
        <f t="shared" si="28"/>
        <v>199</v>
      </c>
      <c r="C221" s="66" t="s">
        <v>136</v>
      </c>
      <c r="D221" s="66" t="s">
        <v>137</v>
      </c>
      <c r="E221" s="77" t="s">
        <v>299</v>
      </c>
      <c r="F221" s="77" t="s">
        <v>29</v>
      </c>
      <c r="G221" s="48">
        <v>796</v>
      </c>
      <c r="H221" s="54" t="s">
        <v>10</v>
      </c>
      <c r="I221" s="44">
        <v>1</v>
      </c>
      <c r="J221" s="73" t="s">
        <v>28</v>
      </c>
      <c r="K221" s="77" t="s">
        <v>46</v>
      </c>
      <c r="L221" s="77" t="s">
        <v>302</v>
      </c>
      <c r="M221" s="75">
        <v>101.83</v>
      </c>
      <c r="N221" s="106">
        <v>43800</v>
      </c>
      <c r="O221" s="106" t="s">
        <v>216</v>
      </c>
      <c r="P221" s="77" t="s">
        <v>45</v>
      </c>
      <c r="Q221" s="77" t="s">
        <v>68</v>
      </c>
    </row>
    <row r="222" spans="2:17">
      <c r="M222" s="27">
        <f>SUM(M20:M154)+SUM(M156:M190)+SUM(M192:M197)+SUM(M199:M221)</f>
        <v>2321100.6899999995</v>
      </c>
    </row>
    <row r="223" spans="2:17">
      <c r="M223" s="27">
        <f>M222+M281</f>
        <v>2755758.1399999997</v>
      </c>
    </row>
    <row r="225" spans="2:17" ht="27">
      <c r="H225" s="31" t="s">
        <v>428</v>
      </c>
    </row>
    <row r="226" spans="2:17" ht="18.75">
      <c r="B226" s="290" t="s">
        <v>426</v>
      </c>
      <c r="C226" s="291"/>
      <c r="D226" s="291"/>
      <c r="E226" s="291"/>
      <c r="F226" s="291"/>
      <c r="G226" s="291"/>
      <c r="H226" s="291"/>
      <c r="I226" s="291"/>
      <c r="J226" s="291"/>
      <c r="K226" s="291"/>
      <c r="L226" s="291"/>
      <c r="M226" s="291"/>
      <c r="N226" s="291"/>
      <c r="O226" s="291"/>
      <c r="P226" s="291"/>
      <c r="Q226" s="291"/>
    </row>
    <row r="227" spans="2:17" s="2" customFormat="1" ht="38.25">
      <c r="B227" s="57">
        <v>1</v>
      </c>
      <c r="C227" s="158" t="s">
        <v>95</v>
      </c>
      <c r="D227" s="161" t="s">
        <v>408</v>
      </c>
      <c r="E227" s="123" t="s">
        <v>417</v>
      </c>
      <c r="F227" s="123" t="s">
        <v>247</v>
      </c>
      <c r="G227" s="173">
        <v>356</v>
      </c>
      <c r="H227" s="123" t="s">
        <v>56</v>
      </c>
      <c r="I227" s="128" t="s">
        <v>8</v>
      </c>
      <c r="J227" s="127" t="s">
        <v>55</v>
      </c>
      <c r="K227" s="123" t="s">
        <v>23</v>
      </c>
      <c r="L227" s="123" t="s">
        <v>23</v>
      </c>
      <c r="M227" s="128">
        <v>700</v>
      </c>
      <c r="N227" s="129">
        <v>43466</v>
      </c>
      <c r="O227" s="129" t="s">
        <v>176</v>
      </c>
      <c r="P227" s="123" t="s">
        <v>402</v>
      </c>
      <c r="Q227" s="130" t="s">
        <v>81</v>
      </c>
    </row>
    <row r="228" spans="2:17" s="2" customFormat="1" ht="51">
      <c r="B228" s="57">
        <f>B227+1</f>
        <v>2</v>
      </c>
      <c r="C228" s="158" t="s">
        <v>94</v>
      </c>
      <c r="D228" s="161" t="s">
        <v>408</v>
      </c>
      <c r="E228" s="123" t="s">
        <v>248</v>
      </c>
      <c r="F228" s="123" t="s">
        <v>7</v>
      </c>
      <c r="G228" s="173">
        <v>168</v>
      </c>
      <c r="H228" s="123" t="s">
        <v>1</v>
      </c>
      <c r="I228" s="128" t="s">
        <v>8</v>
      </c>
      <c r="J228" s="127" t="s">
        <v>55</v>
      </c>
      <c r="K228" s="123" t="s">
        <v>23</v>
      </c>
      <c r="L228" s="122" t="s">
        <v>23</v>
      </c>
      <c r="M228" s="128">
        <v>700</v>
      </c>
      <c r="N228" s="129">
        <v>43466</v>
      </c>
      <c r="O228" s="129" t="s">
        <v>176</v>
      </c>
      <c r="P228" s="123" t="s">
        <v>402</v>
      </c>
      <c r="Q228" s="130" t="s">
        <v>81</v>
      </c>
    </row>
    <row r="229" spans="2:17" s="2" customFormat="1" ht="89.25">
      <c r="B229" s="57">
        <f t="shared" ref="B229:B253" si="29">B228+1</f>
        <v>3</v>
      </c>
      <c r="C229" s="158" t="s">
        <v>94</v>
      </c>
      <c r="D229" s="161" t="s">
        <v>408</v>
      </c>
      <c r="E229" s="218" t="s">
        <v>249</v>
      </c>
      <c r="F229" s="123" t="s">
        <v>7</v>
      </c>
      <c r="G229" s="173">
        <v>168</v>
      </c>
      <c r="H229" s="123" t="s">
        <v>1</v>
      </c>
      <c r="I229" s="128">
        <v>39</v>
      </c>
      <c r="J229" s="127" t="s">
        <v>5</v>
      </c>
      <c r="K229" s="123" t="s">
        <v>255</v>
      </c>
      <c r="L229" s="122" t="s">
        <v>255</v>
      </c>
      <c r="M229" s="128">
        <v>880</v>
      </c>
      <c r="N229" s="129">
        <v>43466</v>
      </c>
      <c r="O229" s="129" t="s">
        <v>176</v>
      </c>
      <c r="P229" s="123" t="s">
        <v>402</v>
      </c>
      <c r="Q229" s="130" t="s">
        <v>81</v>
      </c>
    </row>
    <row r="230" spans="2:17" s="2" customFormat="1" ht="76.5">
      <c r="B230" s="57">
        <f t="shared" si="29"/>
        <v>4</v>
      </c>
      <c r="C230" s="161" t="s">
        <v>94</v>
      </c>
      <c r="D230" s="161" t="s">
        <v>408</v>
      </c>
      <c r="E230" s="219" t="s">
        <v>250</v>
      </c>
      <c r="F230" s="123" t="s">
        <v>7</v>
      </c>
      <c r="G230" s="173">
        <v>168</v>
      </c>
      <c r="H230" s="123" t="s">
        <v>1</v>
      </c>
      <c r="I230" s="128">
        <v>36</v>
      </c>
      <c r="J230" s="127" t="s">
        <v>5</v>
      </c>
      <c r="K230" s="123" t="s">
        <v>256</v>
      </c>
      <c r="L230" s="123" t="s">
        <v>256</v>
      </c>
      <c r="M230" s="128">
        <v>480</v>
      </c>
      <c r="N230" s="170">
        <v>43466</v>
      </c>
      <c r="O230" s="170" t="s">
        <v>176</v>
      </c>
      <c r="P230" s="122" t="s">
        <v>402</v>
      </c>
      <c r="Q230" s="222" t="s">
        <v>81</v>
      </c>
    </row>
    <row r="231" spans="2:17" s="2" customFormat="1" ht="76.5">
      <c r="B231" s="57">
        <f t="shared" si="29"/>
        <v>5</v>
      </c>
      <c r="C231" s="161" t="s">
        <v>94</v>
      </c>
      <c r="D231" s="161" t="s">
        <v>408</v>
      </c>
      <c r="E231" s="122" t="s">
        <v>251</v>
      </c>
      <c r="F231" s="123" t="s">
        <v>7</v>
      </c>
      <c r="G231" s="123">
        <v>796</v>
      </c>
      <c r="H231" s="123" t="s">
        <v>10</v>
      </c>
      <c r="I231" s="128">
        <v>120</v>
      </c>
      <c r="J231" s="127" t="s">
        <v>28</v>
      </c>
      <c r="K231" s="123" t="s">
        <v>252</v>
      </c>
      <c r="L231" s="123" t="s">
        <v>252</v>
      </c>
      <c r="M231" s="128">
        <v>2040</v>
      </c>
      <c r="N231" s="170">
        <v>43466</v>
      </c>
      <c r="O231" s="170" t="s">
        <v>176</v>
      </c>
      <c r="P231" s="122" t="s">
        <v>402</v>
      </c>
      <c r="Q231" s="222" t="s">
        <v>81</v>
      </c>
    </row>
    <row r="232" spans="2:17" s="2" customFormat="1" ht="38.25">
      <c r="B232" s="57">
        <f t="shared" si="29"/>
        <v>6</v>
      </c>
      <c r="C232" s="161" t="s">
        <v>102</v>
      </c>
      <c r="D232" s="161" t="s">
        <v>103</v>
      </c>
      <c r="E232" s="144" t="s">
        <v>265</v>
      </c>
      <c r="F232" s="144" t="s">
        <v>187</v>
      </c>
      <c r="G232" s="145">
        <v>112</v>
      </c>
      <c r="H232" s="146" t="s">
        <v>77</v>
      </c>
      <c r="I232" s="146">
        <v>5600</v>
      </c>
      <c r="J232" s="127" t="s">
        <v>178</v>
      </c>
      <c r="K232" s="169" t="s">
        <v>177</v>
      </c>
      <c r="L232" s="123" t="s">
        <v>46</v>
      </c>
      <c r="M232" s="149">
        <v>740.32</v>
      </c>
      <c r="N232" s="170">
        <v>43466</v>
      </c>
      <c r="O232" s="170" t="s">
        <v>218</v>
      </c>
      <c r="P232" s="122" t="s">
        <v>402</v>
      </c>
      <c r="Q232" s="171" t="s">
        <v>81</v>
      </c>
    </row>
    <row r="233" spans="2:17" ht="38.25">
      <c r="B233" s="57">
        <f t="shared" si="29"/>
        <v>7</v>
      </c>
      <c r="C233" s="161" t="s">
        <v>102</v>
      </c>
      <c r="D233" s="161" t="s">
        <v>103</v>
      </c>
      <c r="E233" s="144" t="s">
        <v>266</v>
      </c>
      <c r="F233" s="144" t="s">
        <v>187</v>
      </c>
      <c r="G233" s="145">
        <v>112</v>
      </c>
      <c r="H233" s="146" t="s">
        <v>77</v>
      </c>
      <c r="I233" s="146">
        <v>5000</v>
      </c>
      <c r="J233" s="168" t="s">
        <v>55</v>
      </c>
      <c r="K233" s="220" t="s">
        <v>23</v>
      </c>
      <c r="L233" s="122" t="s">
        <v>326</v>
      </c>
      <c r="M233" s="149">
        <v>661</v>
      </c>
      <c r="N233" s="129">
        <v>43466</v>
      </c>
      <c r="O233" s="129" t="s">
        <v>188</v>
      </c>
      <c r="P233" s="123" t="s">
        <v>402</v>
      </c>
      <c r="Q233" s="182" t="s">
        <v>81</v>
      </c>
    </row>
    <row r="234" spans="2:17" ht="38.25">
      <c r="B234" s="57">
        <f t="shared" si="29"/>
        <v>8</v>
      </c>
      <c r="C234" s="161" t="s">
        <v>102</v>
      </c>
      <c r="D234" s="161" t="s">
        <v>103</v>
      </c>
      <c r="E234" s="144" t="s">
        <v>267</v>
      </c>
      <c r="F234" s="144" t="s">
        <v>461</v>
      </c>
      <c r="G234" s="145">
        <v>112</v>
      </c>
      <c r="H234" s="146" t="s">
        <v>77</v>
      </c>
      <c r="I234" s="146">
        <v>1000</v>
      </c>
      <c r="J234" s="168" t="s">
        <v>55</v>
      </c>
      <c r="K234" s="169" t="s">
        <v>23</v>
      </c>
      <c r="L234" s="123" t="s">
        <v>214</v>
      </c>
      <c r="M234" s="149">
        <v>132.19999999999999</v>
      </c>
      <c r="N234" s="129">
        <v>43466</v>
      </c>
      <c r="O234" s="129" t="s">
        <v>188</v>
      </c>
      <c r="P234" s="123" t="s">
        <v>402</v>
      </c>
      <c r="Q234" s="182" t="s">
        <v>81</v>
      </c>
    </row>
    <row r="235" spans="2:17" ht="38.25">
      <c r="B235" s="57">
        <f t="shared" si="29"/>
        <v>9</v>
      </c>
      <c r="C235" s="161" t="s">
        <v>105</v>
      </c>
      <c r="D235" s="161" t="s">
        <v>104</v>
      </c>
      <c r="E235" s="189" t="s">
        <v>264</v>
      </c>
      <c r="F235" s="189" t="s">
        <v>76</v>
      </c>
      <c r="G235" s="167">
        <v>168</v>
      </c>
      <c r="H235" s="128" t="s">
        <v>1</v>
      </c>
      <c r="I235" s="128">
        <v>4.5</v>
      </c>
      <c r="J235" s="127" t="s">
        <v>178</v>
      </c>
      <c r="K235" s="169" t="s">
        <v>177</v>
      </c>
      <c r="L235" s="123" t="s">
        <v>46</v>
      </c>
      <c r="M235" s="128">
        <v>312.60000000000002</v>
      </c>
      <c r="N235" s="129">
        <v>43466</v>
      </c>
      <c r="O235" s="129" t="s">
        <v>218</v>
      </c>
      <c r="P235" s="123" t="s">
        <v>402</v>
      </c>
      <c r="Q235" s="182" t="s">
        <v>81</v>
      </c>
    </row>
    <row r="236" spans="2:17" s="19" customFormat="1" ht="38.25">
      <c r="B236" s="57">
        <f t="shared" si="29"/>
        <v>10</v>
      </c>
      <c r="C236" s="165" t="s">
        <v>132</v>
      </c>
      <c r="D236" s="165" t="s">
        <v>132</v>
      </c>
      <c r="E236" s="123" t="s">
        <v>320</v>
      </c>
      <c r="F236" s="189" t="s">
        <v>24</v>
      </c>
      <c r="G236" s="167">
        <v>796</v>
      </c>
      <c r="H236" s="128" t="s">
        <v>10</v>
      </c>
      <c r="I236" s="166" t="s">
        <v>2</v>
      </c>
      <c r="J236" s="127" t="s">
        <v>55</v>
      </c>
      <c r="K236" s="169" t="s">
        <v>23</v>
      </c>
      <c r="L236" s="123" t="s">
        <v>46</v>
      </c>
      <c r="M236" s="128">
        <v>600</v>
      </c>
      <c r="N236" s="129">
        <v>43466</v>
      </c>
      <c r="O236" s="129" t="s">
        <v>176</v>
      </c>
      <c r="P236" s="123" t="s">
        <v>402</v>
      </c>
      <c r="Q236" s="182" t="s">
        <v>81</v>
      </c>
    </row>
    <row r="237" spans="2:17" s="19" customFormat="1" ht="38.25">
      <c r="B237" s="57">
        <f t="shared" si="29"/>
        <v>11</v>
      </c>
      <c r="C237" s="165" t="s">
        <v>132</v>
      </c>
      <c r="D237" s="165" t="s">
        <v>132</v>
      </c>
      <c r="E237" s="123" t="s">
        <v>321</v>
      </c>
      <c r="F237" s="189" t="s">
        <v>24</v>
      </c>
      <c r="G237" s="167">
        <v>796</v>
      </c>
      <c r="H237" s="128" t="s">
        <v>10</v>
      </c>
      <c r="I237" s="166" t="s">
        <v>2</v>
      </c>
      <c r="J237" s="127" t="s">
        <v>55</v>
      </c>
      <c r="K237" s="169" t="s">
        <v>23</v>
      </c>
      <c r="L237" s="123" t="s">
        <v>46</v>
      </c>
      <c r="M237" s="128">
        <v>539</v>
      </c>
      <c r="N237" s="129">
        <v>43466</v>
      </c>
      <c r="O237" s="129" t="s">
        <v>176</v>
      </c>
      <c r="P237" s="123" t="s">
        <v>402</v>
      </c>
      <c r="Q237" s="182" t="s">
        <v>81</v>
      </c>
    </row>
    <row r="238" spans="2:17" s="19" customFormat="1" ht="102">
      <c r="B238" s="57">
        <f t="shared" si="29"/>
        <v>12</v>
      </c>
      <c r="C238" s="142" t="s">
        <v>471</v>
      </c>
      <c r="D238" s="194" t="s">
        <v>472</v>
      </c>
      <c r="E238" s="221" t="s">
        <v>473</v>
      </c>
      <c r="F238" s="143" t="s">
        <v>91</v>
      </c>
      <c r="G238" s="145">
        <f t="shared" ref="G238" si="30">IF(H238="тн",168,IF(H238="шт",796,IF(H238="кг",166,IF(H238="м2",55,IF(H238="м3",113,IF(H238="п.м.",18,IF(H238="секц",840,IF(H238="компл",839,0))))))))</f>
        <v>796</v>
      </c>
      <c r="H238" s="145" t="s">
        <v>10</v>
      </c>
      <c r="I238" s="145" t="s">
        <v>2</v>
      </c>
      <c r="J238" s="150" t="s">
        <v>55</v>
      </c>
      <c r="K238" s="148" t="s">
        <v>23</v>
      </c>
      <c r="L238" s="123"/>
      <c r="M238" s="149">
        <v>3508.5</v>
      </c>
      <c r="N238" s="129">
        <v>43466</v>
      </c>
      <c r="O238" s="129" t="s">
        <v>176</v>
      </c>
      <c r="P238" s="123" t="s">
        <v>402</v>
      </c>
      <c r="Q238" s="182" t="s">
        <v>81</v>
      </c>
    </row>
    <row r="239" spans="2:17" s="19" customFormat="1" ht="51">
      <c r="B239" s="57">
        <f t="shared" si="29"/>
        <v>13</v>
      </c>
      <c r="C239" s="142" t="s">
        <v>101</v>
      </c>
      <c r="D239" s="142" t="s">
        <v>101</v>
      </c>
      <c r="E239" s="143" t="s">
        <v>451</v>
      </c>
      <c r="F239" s="144" t="s">
        <v>24</v>
      </c>
      <c r="G239" s="145">
        <f>IF(H239="тн",168,IF(H239="шт",796,IF(H239="кг",166,IF(H239="м2",55,IF(H239="м3",113,IF(H239="п.м.",18,IF(H239="секц",840,IF(H239="компл",839,0))))))))</f>
        <v>796</v>
      </c>
      <c r="H239" s="146" t="s">
        <v>10</v>
      </c>
      <c r="I239" s="146" t="s">
        <v>2</v>
      </c>
      <c r="J239" s="147" t="s">
        <v>55</v>
      </c>
      <c r="K239" s="148" t="s">
        <v>23</v>
      </c>
      <c r="L239" s="123"/>
      <c r="M239" s="149">
        <v>3380.74</v>
      </c>
      <c r="N239" s="150" t="s">
        <v>452</v>
      </c>
      <c r="O239" s="150" t="s">
        <v>450</v>
      </c>
      <c r="P239" s="143" t="s">
        <v>402</v>
      </c>
      <c r="Q239" s="151" t="s">
        <v>81</v>
      </c>
    </row>
    <row r="240" spans="2:17" s="19" customFormat="1" ht="63.75">
      <c r="B240" s="57">
        <f t="shared" si="29"/>
        <v>14</v>
      </c>
      <c r="C240" s="142" t="s">
        <v>109</v>
      </c>
      <c r="D240" s="142" t="s">
        <v>374</v>
      </c>
      <c r="E240" s="143" t="s">
        <v>486</v>
      </c>
      <c r="F240" s="143" t="s">
        <v>24</v>
      </c>
      <c r="G240" s="200">
        <v>796</v>
      </c>
      <c r="H240" s="143" t="s">
        <v>87</v>
      </c>
      <c r="I240" s="201">
        <v>42</v>
      </c>
      <c r="J240" s="150" t="s">
        <v>330</v>
      </c>
      <c r="K240" s="143" t="s">
        <v>487</v>
      </c>
      <c r="L240" s="123"/>
      <c r="M240" s="146">
        <v>23426.75</v>
      </c>
      <c r="N240" s="150" t="s">
        <v>450</v>
      </c>
      <c r="O240" s="154" t="s">
        <v>220</v>
      </c>
      <c r="P240" s="143" t="s">
        <v>491</v>
      </c>
      <c r="Q240" s="172" t="s">
        <v>81</v>
      </c>
    </row>
    <row r="241" spans="2:17" s="19" customFormat="1" ht="63.75">
      <c r="B241" s="57">
        <f t="shared" si="29"/>
        <v>15</v>
      </c>
      <c r="C241" s="113" t="s">
        <v>108</v>
      </c>
      <c r="D241" s="268" t="s">
        <v>421</v>
      </c>
      <c r="E241" s="109" t="s">
        <v>488</v>
      </c>
      <c r="F241" s="109" t="s">
        <v>24</v>
      </c>
      <c r="G241" s="269">
        <v>6</v>
      </c>
      <c r="H241" s="109" t="s">
        <v>489</v>
      </c>
      <c r="I241" s="270">
        <v>137</v>
      </c>
      <c r="J241" s="112" t="s">
        <v>330</v>
      </c>
      <c r="K241" s="109" t="s">
        <v>487</v>
      </c>
      <c r="L241" s="77"/>
      <c r="M241" s="109" t="s">
        <v>490</v>
      </c>
      <c r="N241" s="112" t="s">
        <v>450</v>
      </c>
      <c r="O241" s="271" t="s">
        <v>220</v>
      </c>
      <c r="P241" s="109" t="s">
        <v>491</v>
      </c>
      <c r="Q241" s="114" t="s">
        <v>81</v>
      </c>
    </row>
    <row r="242" spans="2:17" s="19" customFormat="1" ht="89.25">
      <c r="B242" s="57">
        <f t="shared" si="29"/>
        <v>16</v>
      </c>
      <c r="C242" s="142" t="s">
        <v>94</v>
      </c>
      <c r="D242" s="142" t="s">
        <v>408</v>
      </c>
      <c r="E242" s="187" t="s">
        <v>453</v>
      </c>
      <c r="F242" s="187" t="s">
        <v>7</v>
      </c>
      <c r="G242" s="143">
        <f>IF(H242="тн",168,IF(H242="шт",796,IF(H242="кг",166,IF(H242="м2",55,IF(H242="м3",113,IF(H242="п.м.",18,IF(H242="секц",840,IF(H242="компл",839,0))))))))</f>
        <v>796</v>
      </c>
      <c r="H242" s="187" t="s">
        <v>10</v>
      </c>
      <c r="I242" s="146">
        <v>120</v>
      </c>
      <c r="J242" s="150" t="s">
        <v>327</v>
      </c>
      <c r="K242" s="143" t="s">
        <v>326</v>
      </c>
      <c r="L242" s="123"/>
      <c r="M242" s="146">
        <v>1920</v>
      </c>
      <c r="N242" s="150" t="s">
        <v>450</v>
      </c>
      <c r="O242" s="150" t="s">
        <v>176</v>
      </c>
      <c r="P242" s="143" t="s">
        <v>402</v>
      </c>
      <c r="Q242" s="172" t="s">
        <v>81</v>
      </c>
    </row>
    <row r="243" spans="2:17" s="2" customFormat="1" ht="38.25">
      <c r="B243" s="57">
        <f t="shared" si="29"/>
        <v>17</v>
      </c>
      <c r="C243" s="161" t="s">
        <v>101</v>
      </c>
      <c r="D243" s="161" t="s">
        <v>101</v>
      </c>
      <c r="E243" s="123" t="s">
        <v>262</v>
      </c>
      <c r="F243" s="189" t="s">
        <v>24</v>
      </c>
      <c r="G243" s="167">
        <v>796</v>
      </c>
      <c r="H243" s="128" t="s">
        <v>10</v>
      </c>
      <c r="I243" s="128" t="s">
        <v>2</v>
      </c>
      <c r="J243" s="127" t="s">
        <v>178</v>
      </c>
      <c r="K243" s="169" t="s">
        <v>177</v>
      </c>
      <c r="L243" s="123" t="s">
        <v>75</v>
      </c>
      <c r="M243" s="128">
        <v>420.26</v>
      </c>
      <c r="N243" s="129">
        <v>43497</v>
      </c>
      <c r="O243" s="129">
        <v>43586</v>
      </c>
      <c r="P243" s="123" t="s">
        <v>402</v>
      </c>
      <c r="Q243" s="182" t="s">
        <v>81</v>
      </c>
    </row>
    <row r="244" spans="2:17" s="2" customFormat="1" ht="38.25" collapsed="1">
      <c r="B244" s="57">
        <f t="shared" si="29"/>
        <v>18</v>
      </c>
      <c r="C244" s="161" t="s">
        <v>101</v>
      </c>
      <c r="D244" s="161" t="s">
        <v>101</v>
      </c>
      <c r="E244" s="123" t="s">
        <v>263</v>
      </c>
      <c r="F244" s="189" t="s">
        <v>24</v>
      </c>
      <c r="G244" s="167">
        <v>796</v>
      </c>
      <c r="H244" s="128" t="s">
        <v>10</v>
      </c>
      <c r="I244" s="128" t="s">
        <v>2</v>
      </c>
      <c r="J244" s="127" t="s">
        <v>178</v>
      </c>
      <c r="K244" s="169" t="s">
        <v>177</v>
      </c>
      <c r="L244" s="123" t="s">
        <v>46</v>
      </c>
      <c r="M244" s="223">
        <v>4678.96</v>
      </c>
      <c r="N244" s="129">
        <v>43497</v>
      </c>
      <c r="O244" s="129">
        <v>43586</v>
      </c>
      <c r="P244" s="123" t="s">
        <v>402</v>
      </c>
      <c r="Q244" s="182" t="s">
        <v>81</v>
      </c>
    </row>
    <row r="245" spans="2:17" s="2" customFormat="1" ht="63.75">
      <c r="B245" s="57">
        <f t="shared" si="29"/>
        <v>19</v>
      </c>
      <c r="C245" s="162" t="s">
        <v>523</v>
      </c>
      <c r="D245" s="162" t="s">
        <v>524</v>
      </c>
      <c r="E245" s="143" t="s">
        <v>525</v>
      </c>
      <c r="F245" s="164" t="s">
        <v>29</v>
      </c>
      <c r="G245" s="172">
        <v>796</v>
      </c>
      <c r="H245" s="143" t="s">
        <v>10</v>
      </c>
      <c r="I245" s="210" t="s">
        <v>2</v>
      </c>
      <c r="J245" s="150" t="s">
        <v>178</v>
      </c>
      <c r="K245" s="231" t="s">
        <v>177</v>
      </c>
      <c r="L245" s="123"/>
      <c r="M245" s="146">
        <v>247.6</v>
      </c>
      <c r="N245" s="150" t="s">
        <v>450</v>
      </c>
      <c r="O245" s="150" t="s">
        <v>194</v>
      </c>
      <c r="P245" s="143" t="s">
        <v>402</v>
      </c>
      <c r="Q245" s="172" t="s">
        <v>81</v>
      </c>
    </row>
    <row r="246" spans="2:17" s="2" customFormat="1" ht="51">
      <c r="B246" s="57">
        <f t="shared" si="29"/>
        <v>20</v>
      </c>
      <c r="C246" s="162" t="s">
        <v>523</v>
      </c>
      <c r="D246" s="162" t="s">
        <v>524</v>
      </c>
      <c r="E246" s="143" t="s">
        <v>526</v>
      </c>
      <c r="F246" s="164" t="s">
        <v>29</v>
      </c>
      <c r="G246" s="172">
        <v>796</v>
      </c>
      <c r="H246" s="143" t="s">
        <v>10</v>
      </c>
      <c r="I246" s="210" t="s">
        <v>2</v>
      </c>
      <c r="J246" s="150" t="s">
        <v>178</v>
      </c>
      <c r="K246" s="231" t="s">
        <v>177</v>
      </c>
      <c r="L246" s="123"/>
      <c r="M246" s="146">
        <v>418</v>
      </c>
      <c r="N246" s="150" t="s">
        <v>450</v>
      </c>
      <c r="O246" s="150" t="s">
        <v>194</v>
      </c>
      <c r="P246" s="143" t="s">
        <v>402</v>
      </c>
      <c r="Q246" s="172" t="s">
        <v>81</v>
      </c>
    </row>
    <row r="247" spans="2:17" s="2" customFormat="1" ht="51">
      <c r="B247" s="57">
        <f t="shared" si="29"/>
        <v>21</v>
      </c>
      <c r="C247" s="183" t="s">
        <v>527</v>
      </c>
      <c r="D247" s="162" t="s">
        <v>528</v>
      </c>
      <c r="E247" s="143" t="s">
        <v>529</v>
      </c>
      <c r="F247" s="164" t="s">
        <v>29</v>
      </c>
      <c r="G247" s="172">
        <v>796</v>
      </c>
      <c r="H247" s="143" t="s">
        <v>10</v>
      </c>
      <c r="I247" s="210" t="s">
        <v>2</v>
      </c>
      <c r="J247" s="150" t="s">
        <v>178</v>
      </c>
      <c r="K247" s="231" t="s">
        <v>177</v>
      </c>
      <c r="L247" s="123"/>
      <c r="M247" s="146">
        <v>3638.31</v>
      </c>
      <c r="N247" s="150" t="s">
        <v>450</v>
      </c>
      <c r="O247" s="150" t="s">
        <v>194</v>
      </c>
      <c r="P247" s="143" t="s">
        <v>402</v>
      </c>
      <c r="Q247" s="172" t="s">
        <v>81</v>
      </c>
    </row>
    <row r="248" spans="2:17" s="2" customFormat="1" ht="51">
      <c r="B248" s="57">
        <f t="shared" si="29"/>
        <v>22</v>
      </c>
      <c r="C248" s="183" t="s">
        <v>530</v>
      </c>
      <c r="D248" s="162" t="s">
        <v>531</v>
      </c>
      <c r="E248" s="143" t="s">
        <v>532</v>
      </c>
      <c r="F248" s="164" t="s">
        <v>29</v>
      </c>
      <c r="G248" s="172">
        <v>796</v>
      </c>
      <c r="H248" s="143" t="s">
        <v>10</v>
      </c>
      <c r="I248" s="210" t="s">
        <v>2</v>
      </c>
      <c r="J248" s="150" t="s">
        <v>178</v>
      </c>
      <c r="K248" s="231" t="s">
        <v>177</v>
      </c>
      <c r="L248" s="123"/>
      <c r="M248" s="146">
        <v>211.04</v>
      </c>
      <c r="N248" s="150" t="s">
        <v>450</v>
      </c>
      <c r="O248" s="150" t="s">
        <v>194</v>
      </c>
      <c r="P248" s="143" t="s">
        <v>402</v>
      </c>
      <c r="Q248" s="172" t="s">
        <v>81</v>
      </c>
    </row>
    <row r="249" spans="2:17" s="2" customFormat="1" ht="25.5">
      <c r="B249" s="57">
        <f t="shared" si="29"/>
        <v>23</v>
      </c>
      <c r="C249" s="162" t="s">
        <v>506</v>
      </c>
      <c r="D249" s="162" t="s">
        <v>506</v>
      </c>
      <c r="E249" s="143" t="s">
        <v>632</v>
      </c>
      <c r="F249" s="143" t="s">
        <v>24</v>
      </c>
      <c r="G249" s="155">
        <f t="shared" ref="G249:G251" si="31">IF(H249="тн",168,IF(H249="шт",796,IF(H249="кг",166,IF(H249="м2",55,IF(H249="м3",113,IF(H249="п.м.",18,IF(H249="секц",840,IF(H249="компл",839,0))))))))</f>
        <v>796</v>
      </c>
      <c r="H249" s="143" t="s">
        <v>10</v>
      </c>
      <c r="I249" s="146" t="s">
        <v>2</v>
      </c>
      <c r="J249" s="150" t="s">
        <v>178</v>
      </c>
      <c r="K249" s="148" t="s">
        <v>177</v>
      </c>
      <c r="L249" s="123"/>
      <c r="M249" s="185">
        <v>1622.62</v>
      </c>
      <c r="N249" s="150" t="s">
        <v>188</v>
      </c>
      <c r="O249" s="150" t="s">
        <v>220</v>
      </c>
      <c r="P249" s="143" t="s">
        <v>402</v>
      </c>
      <c r="Q249" s="151" t="s">
        <v>81</v>
      </c>
    </row>
    <row r="250" spans="2:17" s="2" customFormat="1" ht="38.25">
      <c r="B250" s="57">
        <f t="shared" si="29"/>
        <v>24</v>
      </c>
      <c r="C250" s="183" t="s">
        <v>527</v>
      </c>
      <c r="D250" s="162" t="s">
        <v>528</v>
      </c>
      <c r="E250" s="143" t="s">
        <v>633</v>
      </c>
      <c r="F250" s="143" t="s">
        <v>24</v>
      </c>
      <c r="G250" s="155">
        <f t="shared" si="31"/>
        <v>796</v>
      </c>
      <c r="H250" s="143" t="s">
        <v>10</v>
      </c>
      <c r="I250" s="146" t="s">
        <v>2</v>
      </c>
      <c r="J250" s="150" t="s">
        <v>178</v>
      </c>
      <c r="K250" s="148" t="s">
        <v>177</v>
      </c>
      <c r="L250" s="123"/>
      <c r="M250" s="185">
        <v>823.81</v>
      </c>
      <c r="N250" s="150" t="s">
        <v>188</v>
      </c>
      <c r="O250" s="150" t="s">
        <v>220</v>
      </c>
      <c r="P250" s="143" t="s">
        <v>402</v>
      </c>
      <c r="Q250" s="151" t="s">
        <v>81</v>
      </c>
    </row>
    <row r="251" spans="2:17" s="2" customFormat="1" ht="38.25">
      <c r="B251" s="57">
        <f t="shared" si="29"/>
        <v>25</v>
      </c>
      <c r="C251" s="183" t="s">
        <v>530</v>
      </c>
      <c r="D251" s="162" t="s">
        <v>531</v>
      </c>
      <c r="E251" s="143" t="s">
        <v>634</v>
      </c>
      <c r="F251" s="143" t="s">
        <v>24</v>
      </c>
      <c r="G251" s="155">
        <f t="shared" si="31"/>
        <v>796</v>
      </c>
      <c r="H251" s="143" t="s">
        <v>10</v>
      </c>
      <c r="I251" s="146" t="s">
        <v>2</v>
      </c>
      <c r="J251" s="150" t="s">
        <v>178</v>
      </c>
      <c r="K251" s="148" t="s">
        <v>177</v>
      </c>
      <c r="L251" s="123"/>
      <c r="M251" s="185">
        <v>426.66</v>
      </c>
      <c r="N251" s="150" t="s">
        <v>188</v>
      </c>
      <c r="O251" s="150" t="s">
        <v>220</v>
      </c>
      <c r="P251" s="143" t="s">
        <v>402</v>
      </c>
      <c r="Q251" s="151" t="s">
        <v>81</v>
      </c>
    </row>
    <row r="252" spans="2:17" ht="51">
      <c r="B252" s="57">
        <f t="shared" si="29"/>
        <v>26</v>
      </c>
      <c r="C252" s="115" t="s">
        <v>530</v>
      </c>
      <c r="D252" s="217" t="s">
        <v>531</v>
      </c>
      <c r="E252" s="116" t="s">
        <v>637</v>
      </c>
      <c r="F252" s="137" t="s">
        <v>29</v>
      </c>
      <c r="G252" s="152">
        <v>796</v>
      </c>
      <c r="H252" s="116" t="s">
        <v>10</v>
      </c>
      <c r="I252" s="203" t="s">
        <v>2</v>
      </c>
      <c r="J252" s="118" t="s">
        <v>178</v>
      </c>
      <c r="K252" s="216" t="s">
        <v>177</v>
      </c>
      <c r="L252" s="245"/>
      <c r="M252" s="117">
        <v>211.04</v>
      </c>
      <c r="N252" s="118" t="s">
        <v>450</v>
      </c>
      <c r="O252" s="118" t="s">
        <v>194</v>
      </c>
      <c r="P252" s="116" t="s">
        <v>402</v>
      </c>
      <c r="Q252" s="152" t="s">
        <v>81</v>
      </c>
    </row>
    <row r="253" spans="2:17" s="2" customFormat="1" ht="51">
      <c r="B253" s="57">
        <f t="shared" si="29"/>
        <v>27</v>
      </c>
      <c r="C253" s="162" t="s">
        <v>506</v>
      </c>
      <c r="D253" s="162" t="s">
        <v>506</v>
      </c>
      <c r="E253" s="143" t="s">
        <v>507</v>
      </c>
      <c r="F253" s="164" t="s">
        <v>29</v>
      </c>
      <c r="G253" s="172">
        <v>796</v>
      </c>
      <c r="H253" s="143" t="s">
        <v>10</v>
      </c>
      <c r="I253" s="210" t="s">
        <v>2</v>
      </c>
      <c r="J253" s="150" t="s">
        <v>178</v>
      </c>
      <c r="K253" s="231" t="s">
        <v>177</v>
      </c>
      <c r="L253" s="123"/>
      <c r="M253" s="146">
        <v>1505.08</v>
      </c>
      <c r="N253" s="150" t="s">
        <v>450</v>
      </c>
      <c r="O253" s="150" t="s">
        <v>194</v>
      </c>
      <c r="P253" s="143" t="s">
        <v>402</v>
      </c>
      <c r="Q253" s="172" t="s">
        <v>81</v>
      </c>
    </row>
    <row r="254" spans="2:17" s="2" customFormat="1" ht="18.75">
      <c r="B254" s="272" t="s">
        <v>427</v>
      </c>
      <c r="C254" s="272"/>
      <c r="D254" s="272"/>
      <c r="E254" s="272"/>
      <c r="F254" s="272"/>
      <c r="G254" s="272"/>
      <c r="H254" s="272"/>
      <c r="I254" s="272"/>
      <c r="J254" s="272"/>
      <c r="K254" s="272"/>
      <c r="L254" s="272"/>
      <c r="M254" s="272"/>
      <c r="N254" s="272"/>
      <c r="O254" s="272"/>
      <c r="P254" s="272"/>
      <c r="Q254" s="272"/>
    </row>
    <row r="255" spans="2:17" ht="38.25">
      <c r="B255" s="36">
        <f>B253+1</f>
        <v>28</v>
      </c>
      <c r="C255" s="66" t="s">
        <v>101</v>
      </c>
      <c r="D255" s="67" t="s">
        <v>101</v>
      </c>
      <c r="E255" s="77" t="s">
        <v>387</v>
      </c>
      <c r="F255" s="46" t="s">
        <v>24</v>
      </c>
      <c r="G255" s="42">
        <v>796</v>
      </c>
      <c r="H255" s="75" t="s">
        <v>10</v>
      </c>
      <c r="I255" s="75" t="s">
        <v>2</v>
      </c>
      <c r="J255" s="38" t="s">
        <v>55</v>
      </c>
      <c r="K255" s="43" t="s">
        <v>23</v>
      </c>
      <c r="L255" s="77" t="s">
        <v>326</v>
      </c>
      <c r="M255" s="75">
        <v>3654.92</v>
      </c>
      <c r="N255" s="106">
        <v>43556</v>
      </c>
      <c r="O255" s="106" t="s">
        <v>218</v>
      </c>
      <c r="P255" s="77" t="s">
        <v>402</v>
      </c>
      <c r="Q255" s="41" t="s">
        <v>81</v>
      </c>
    </row>
    <row r="256" spans="2:17" ht="18.75">
      <c r="B256" s="272" t="s">
        <v>430</v>
      </c>
      <c r="C256" s="272"/>
      <c r="D256" s="272"/>
      <c r="E256" s="272"/>
      <c r="F256" s="272"/>
      <c r="G256" s="272"/>
      <c r="H256" s="272"/>
      <c r="I256" s="272"/>
      <c r="J256" s="272"/>
      <c r="K256" s="272"/>
      <c r="L256" s="272"/>
      <c r="M256" s="272"/>
      <c r="N256" s="272"/>
      <c r="O256" s="272"/>
      <c r="P256" s="272"/>
      <c r="Q256" s="272"/>
    </row>
    <row r="257" spans="2:17" ht="38.25">
      <c r="B257" s="57">
        <f>B255+1</f>
        <v>29</v>
      </c>
      <c r="C257" s="66" t="s">
        <v>95</v>
      </c>
      <c r="D257" s="66" t="s">
        <v>408</v>
      </c>
      <c r="E257" s="77" t="s">
        <v>417</v>
      </c>
      <c r="F257" s="77" t="s">
        <v>247</v>
      </c>
      <c r="G257" s="34">
        <v>356</v>
      </c>
      <c r="H257" s="77" t="s">
        <v>56</v>
      </c>
      <c r="I257" s="75" t="s">
        <v>8</v>
      </c>
      <c r="J257" s="73" t="s">
        <v>55</v>
      </c>
      <c r="K257" s="77" t="s">
        <v>23</v>
      </c>
      <c r="L257" s="77" t="s">
        <v>23</v>
      </c>
      <c r="M257" s="75">
        <v>770</v>
      </c>
      <c r="N257" s="106">
        <v>43800</v>
      </c>
      <c r="O257" s="106" t="s">
        <v>216</v>
      </c>
      <c r="P257" s="77" t="s">
        <v>402</v>
      </c>
      <c r="Q257" s="37" t="s">
        <v>81</v>
      </c>
    </row>
    <row r="258" spans="2:17" ht="51">
      <c r="B258" s="87">
        <f>B257+1</f>
        <v>30</v>
      </c>
      <c r="C258" s="66" t="s">
        <v>94</v>
      </c>
      <c r="D258" s="67" t="s">
        <v>408</v>
      </c>
      <c r="E258" s="77" t="s">
        <v>248</v>
      </c>
      <c r="F258" s="50" t="s">
        <v>7</v>
      </c>
      <c r="G258" s="34">
        <v>168</v>
      </c>
      <c r="H258" s="77" t="s">
        <v>1</v>
      </c>
      <c r="I258" s="75" t="s">
        <v>8</v>
      </c>
      <c r="J258" s="73" t="s">
        <v>55</v>
      </c>
      <c r="K258" s="77" t="s">
        <v>23</v>
      </c>
      <c r="L258" s="77" t="s">
        <v>23</v>
      </c>
      <c r="M258" s="49">
        <v>770</v>
      </c>
      <c r="N258" s="106">
        <v>43800</v>
      </c>
      <c r="O258" s="106" t="s">
        <v>216</v>
      </c>
      <c r="P258" s="77" t="s">
        <v>402</v>
      </c>
      <c r="Q258" s="32" t="s">
        <v>81</v>
      </c>
    </row>
    <row r="259" spans="2:17" ht="89.25">
      <c r="B259" s="87">
        <f t="shared" ref="B259:B280" si="32">B258+1</f>
        <v>31</v>
      </c>
      <c r="C259" s="66" t="s">
        <v>94</v>
      </c>
      <c r="D259" s="67" t="s">
        <v>408</v>
      </c>
      <c r="E259" s="61" t="s">
        <v>249</v>
      </c>
      <c r="F259" s="50" t="s">
        <v>7</v>
      </c>
      <c r="G259" s="34">
        <v>168</v>
      </c>
      <c r="H259" s="77" t="s">
        <v>1</v>
      </c>
      <c r="I259" s="75">
        <v>41</v>
      </c>
      <c r="J259" s="73" t="s">
        <v>5</v>
      </c>
      <c r="K259" s="77" t="s">
        <v>255</v>
      </c>
      <c r="L259" s="77" t="s">
        <v>255</v>
      </c>
      <c r="M259" s="49">
        <v>968</v>
      </c>
      <c r="N259" s="106">
        <v>43800</v>
      </c>
      <c r="O259" s="106" t="s">
        <v>216</v>
      </c>
      <c r="P259" s="77" t="s">
        <v>402</v>
      </c>
      <c r="Q259" s="32" t="s">
        <v>81</v>
      </c>
    </row>
    <row r="260" spans="2:17" ht="76.5">
      <c r="B260" s="87">
        <f t="shared" si="32"/>
        <v>32</v>
      </c>
      <c r="C260" s="66" t="s">
        <v>94</v>
      </c>
      <c r="D260" s="67" t="s">
        <v>408</v>
      </c>
      <c r="E260" s="61" t="s">
        <v>250</v>
      </c>
      <c r="F260" s="50" t="s">
        <v>7</v>
      </c>
      <c r="G260" s="34">
        <v>168</v>
      </c>
      <c r="H260" s="77" t="s">
        <v>1</v>
      </c>
      <c r="I260" s="75">
        <v>38</v>
      </c>
      <c r="J260" s="73" t="s">
        <v>5</v>
      </c>
      <c r="K260" s="77" t="s">
        <v>256</v>
      </c>
      <c r="L260" s="77" t="s">
        <v>256</v>
      </c>
      <c r="M260" s="49">
        <v>528</v>
      </c>
      <c r="N260" s="106">
        <v>43800</v>
      </c>
      <c r="O260" s="106" t="s">
        <v>216</v>
      </c>
      <c r="P260" s="77" t="s">
        <v>402</v>
      </c>
      <c r="Q260" s="32" t="s">
        <v>81</v>
      </c>
    </row>
    <row r="261" spans="2:17" ht="76.5">
      <c r="B261" s="87">
        <f t="shared" si="32"/>
        <v>33</v>
      </c>
      <c r="C261" s="52" t="s">
        <v>340</v>
      </c>
      <c r="D261" s="68" t="s">
        <v>340</v>
      </c>
      <c r="E261" s="41" t="s">
        <v>273</v>
      </c>
      <c r="F261" s="93" t="s">
        <v>185</v>
      </c>
      <c r="G261" s="42">
        <v>796</v>
      </c>
      <c r="H261" s="42" t="s">
        <v>10</v>
      </c>
      <c r="I261" s="39">
        <v>9</v>
      </c>
      <c r="J261" s="73" t="s">
        <v>28</v>
      </c>
      <c r="K261" s="77" t="s">
        <v>46</v>
      </c>
      <c r="L261" s="77" t="s">
        <v>140</v>
      </c>
      <c r="M261" s="49">
        <v>37584.29</v>
      </c>
      <c r="N261" s="106">
        <v>43800</v>
      </c>
      <c r="O261" s="106" t="s">
        <v>215</v>
      </c>
      <c r="P261" s="77" t="s">
        <v>400</v>
      </c>
      <c r="Q261" s="41" t="s">
        <v>81</v>
      </c>
    </row>
    <row r="262" spans="2:17" ht="89.25">
      <c r="B262" s="87">
        <f t="shared" si="32"/>
        <v>34</v>
      </c>
      <c r="C262" s="52" t="s">
        <v>340</v>
      </c>
      <c r="D262" s="68" t="s">
        <v>340</v>
      </c>
      <c r="E262" s="41" t="s">
        <v>274</v>
      </c>
      <c r="F262" s="93" t="s">
        <v>186</v>
      </c>
      <c r="G262" s="42">
        <v>796</v>
      </c>
      <c r="H262" s="42" t="s">
        <v>10</v>
      </c>
      <c r="I262" s="39">
        <v>10</v>
      </c>
      <c r="J262" s="73" t="s">
        <v>28</v>
      </c>
      <c r="K262" s="77" t="s">
        <v>46</v>
      </c>
      <c r="L262" s="77" t="s">
        <v>46</v>
      </c>
      <c r="M262" s="49">
        <v>64343.08</v>
      </c>
      <c r="N262" s="106">
        <v>43800</v>
      </c>
      <c r="O262" s="106" t="s">
        <v>215</v>
      </c>
      <c r="P262" s="77" t="s">
        <v>400</v>
      </c>
      <c r="Q262" s="41" t="s">
        <v>81</v>
      </c>
    </row>
    <row r="263" spans="2:17" ht="63.75">
      <c r="B263" s="87">
        <f t="shared" si="32"/>
        <v>35</v>
      </c>
      <c r="C263" s="71" t="s">
        <v>147</v>
      </c>
      <c r="D263" s="90" t="s">
        <v>148</v>
      </c>
      <c r="E263" s="91" t="s">
        <v>384</v>
      </c>
      <c r="F263" s="91" t="s">
        <v>24</v>
      </c>
      <c r="G263" s="88">
        <v>796</v>
      </c>
      <c r="H263" s="42" t="s">
        <v>10</v>
      </c>
      <c r="I263" s="75">
        <v>3</v>
      </c>
      <c r="J263" s="73" t="s">
        <v>28</v>
      </c>
      <c r="K263" s="43" t="s">
        <v>46</v>
      </c>
      <c r="L263" s="43" t="s">
        <v>46</v>
      </c>
      <c r="M263" s="49">
        <v>21945</v>
      </c>
      <c r="N263" s="106">
        <v>43800</v>
      </c>
      <c r="O263" s="106" t="s">
        <v>215</v>
      </c>
      <c r="P263" s="77" t="s">
        <v>400</v>
      </c>
      <c r="Q263" s="41" t="s">
        <v>81</v>
      </c>
    </row>
    <row r="264" spans="2:17" ht="63.75">
      <c r="B264" s="87">
        <f t="shared" si="32"/>
        <v>36</v>
      </c>
      <c r="C264" s="71" t="s">
        <v>147</v>
      </c>
      <c r="D264" s="90" t="s">
        <v>148</v>
      </c>
      <c r="E264" s="91" t="s">
        <v>385</v>
      </c>
      <c r="F264" s="91" t="s">
        <v>24</v>
      </c>
      <c r="G264" s="88">
        <v>796</v>
      </c>
      <c r="H264" s="42" t="s">
        <v>10</v>
      </c>
      <c r="I264" s="75">
        <v>2</v>
      </c>
      <c r="J264" s="73" t="s">
        <v>28</v>
      </c>
      <c r="K264" s="43" t="s">
        <v>46</v>
      </c>
      <c r="L264" s="43" t="s">
        <v>46</v>
      </c>
      <c r="M264" s="49">
        <v>3374</v>
      </c>
      <c r="N264" s="106">
        <v>43800</v>
      </c>
      <c r="O264" s="106" t="s">
        <v>215</v>
      </c>
      <c r="P264" s="77" t="s">
        <v>400</v>
      </c>
      <c r="Q264" s="41" t="s">
        <v>81</v>
      </c>
    </row>
    <row r="265" spans="2:17" ht="63.75">
      <c r="B265" s="87">
        <f t="shared" si="32"/>
        <v>37</v>
      </c>
      <c r="C265" s="66" t="s">
        <v>108</v>
      </c>
      <c r="D265" s="67" t="s">
        <v>421</v>
      </c>
      <c r="E265" s="77" t="s">
        <v>224</v>
      </c>
      <c r="F265" s="72" t="s">
        <v>24</v>
      </c>
      <c r="G265" s="36">
        <v>18</v>
      </c>
      <c r="H265" s="42" t="s">
        <v>74</v>
      </c>
      <c r="I265" s="39">
        <v>1500</v>
      </c>
      <c r="J265" s="73" t="s">
        <v>28</v>
      </c>
      <c r="K265" s="77" t="s">
        <v>46</v>
      </c>
      <c r="L265" s="77" t="s">
        <v>46</v>
      </c>
      <c r="M265" s="100">
        <v>23000</v>
      </c>
      <c r="N265" s="106">
        <v>43800</v>
      </c>
      <c r="O265" s="106" t="s">
        <v>216</v>
      </c>
      <c r="P265" s="77" t="s">
        <v>400</v>
      </c>
      <c r="Q265" s="32" t="s">
        <v>81</v>
      </c>
    </row>
    <row r="266" spans="2:17" ht="51">
      <c r="B266" s="87">
        <f t="shared" si="32"/>
        <v>38</v>
      </c>
      <c r="C266" s="66" t="s">
        <v>109</v>
      </c>
      <c r="D266" s="67" t="s">
        <v>374</v>
      </c>
      <c r="E266" s="42" t="s">
        <v>225</v>
      </c>
      <c r="F266" s="77" t="s">
        <v>24</v>
      </c>
      <c r="G266" s="36">
        <v>796</v>
      </c>
      <c r="H266" s="42" t="s">
        <v>10</v>
      </c>
      <c r="I266" s="39" t="s">
        <v>2</v>
      </c>
      <c r="J266" s="97" t="s">
        <v>28</v>
      </c>
      <c r="K266" s="77" t="s">
        <v>46</v>
      </c>
      <c r="L266" s="77" t="s">
        <v>46</v>
      </c>
      <c r="M266" s="100">
        <v>23000</v>
      </c>
      <c r="N266" s="106">
        <v>43800</v>
      </c>
      <c r="O266" s="106" t="s">
        <v>216</v>
      </c>
      <c r="P266" s="77" t="s">
        <v>400</v>
      </c>
      <c r="Q266" s="32" t="s">
        <v>81</v>
      </c>
    </row>
    <row r="267" spans="2:17" ht="76.5">
      <c r="B267" s="87">
        <f t="shared" si="32"/>
        <v>39</v>
      </c>
      <c r="C267" s="66" t="s">
        <v>110</v>
      </c>
      <c r="D267" s="66" t="s">
        <v>422</v>
      </c>
      <c r="E267" s="42" t="s">
        <v>230</v>
      </c>
      <c r="F267" s="77" t="s">
        <v>24</v>
      </c>
      <c r="G267" s="32">
        <v>796</v>
      </c>
      <c r="H267" s="42" t="s">
        <v>10</v>
      </c>
      <c r="I267" s="39" t="s">
        <v>2</v>
      </c>
      <c r="J267" s="73" t="s">
        <v>28</v>
      </c>
      <c r="K267" s="77" t="s">
        <v>46</v>
      </c>
      <c r="L267" s="77" t="s">
        <v>46</v>
      </c>
      <c r="M267" s="75">
        <v>6106.6</v>
      </c>
      <c r="N267" s="106">
        <v>43800</v>
      </c>
      <c r="O267" s="106" t="s">
        <v>216</v>
      </c>
      <c r="P267" s="77" t="s">
        <v>400</v>
      </c>
      <c r="Q267" s="32" t="s">
        <v>81</v>
      </c>
    </row>
    <row r="268" spans="2:17" s="2" customFormat="1" ht="51">
      <c r="B268" s="87">
        <f t="shared" si="32"/>
        <v>40</v>
      </c>
      <c r="C268" s="66" t="s">
        <v>110</v>
      </c>
      <c r="D268" s="66" t="s">
        <v>422</v>
      </c>
      <c r="E268" s="60" t="s">
        <v>226</v>
      </c>
      <c r="F268" s="77" t="s">
        <v>24</v>
      </c>
      <c r="G268" s="32">
        <v>796</v>
      </c>
      <c r="H268" s="42" t="s">
        <v>10</v>
      </c>
      <c r="I268" s="39" t="s">
        <v>2</v>
      </c>
      <c r="J268" s="73" t="s">
        <v>28</v>
      </c>
      <c r="K268" s="77" t="s">
        <v>46</v>
      </c>
      <c r="L268" s="77" t="s">
        <v>46</v>
      </c>
      <c r="M268" s="39">
        <v>500</v>
      </c>
      <c r="N268" s="107">
        <v>43800</v>
      </c>
      <c r="O268" s="107" t="s">
        <v>216</v>
      </c>
      <c r="P268" s="74" t="s">
        <v>400</v>
      </c>
      <c r="Q268" s="59" t="s">
        <v>81</v>
      </c>
    </row>
    <row r="269" spans="2:17" ht="63.75">
      <c r="B269" s="87">
        <f t="shared" si="32"/>
        <v>41</v>
      </c>
      <c r="C269" s="66" t="s">
        <v>343</v>
      </c>
      <c r="D269" s="66" t="s">
        <v>200</v>
      </c>
      <c r="E269" s="77" t="s">
        <v>223</v>
      </c>
      <c r="F269" s="77" t="s">
        <v>24</v>
      </c>
      <c r="G269" s="32">
        <v>796</v>
      </c>
      <c r="H269" s="42" t="s">
        <v>10</v>
      </c>
      <c r="I269" s="39">
        <v>6</v>
      </c>
      <c r="J269" s="73" t="s">
        <v>28</v>
      </c>
      <c r="K269" s="77" t="s">
        <v>46</v>
      </c>
      <c r="L269" s="77" t="s">
        <v>46</v>
      </c>
      <c r="M269" s="49">
        <v>98655.25</v>
      </c>
      <c r="N269" s="106">
        <v>43800</v>
      </c>
      <c r="O269" s="106" t="s">
        <v>216</v>
      </c>
      <c r="P269" s="74" t="s">
        <v>400</v>
      </c>
      <c r="Q269" s="32" t="s">
        <v>81</v>
      </c>
    </row>
    <row r="270" spans="2:17" ht="63.75">
      <c r="B270" s="87">
        <f t="shared" si="32"/>
        <v>42</v>
      </c>
      <c r="C270" s="66">
        <v>43</v>
      </c>
      <c r="D270" s="67" t="s">
        <v>409</v>
      </c>
      <c r="E270" s="77" t="s">
        <v>368</v>
      </c>
      <c r="F270" s="77" t="s">
        <v>29</v>
      </c>
      <c r="G270" s="36">
        <v>796</v>
      </c>
      <c r="H270" s="77" t="s">
        <v>10</v>
      </c>
      <c r="I270" s="39">
        <v>1</v>
      </c>
      <c r="J270" s="73" t="s">
        <v>4</v>
      </c>
      <c r="K270" s="77" t="s">
        <v>47</v>
      </c>
      <c r="L270" s="77" t="s">
        <v>63</v>
      </c>
      <c r="M270" s="49">
        <v>6331.79</v>
      </c>
      <c r="N270" s="106">
        <v>43800</v>
      </c>
      <c r="O270" s="106" t="s">
        <v>369</v>
      </c>
      <c r="P270" s="77" t="s">
        <v>400</v>
      </c>
      <c r="Q270" s="32" t="s">
        <v>81</v>
      </c>
    </row>
    <row r="271" spans="2:17" ht="51">
      <c r="B271" s="87">
        <f t="shared" si="32"/>
        <v>43</v>
      </c>
      <c r="C271" s="66" t="s">
        <v>373</v>
      </c>
      <c r="D271" s="67" t="s">
        <v>374</v>
      </c>
      <c r="E271" s="77" t="s">
        <v>370</v>
      </c>
      <c r="F271" s="77" t="s">
        <v>29</v>
      </c>
      <c r="G271" s="36">
        <v>796</v>
      </c>
      <c r="H271" s="77" t="s">
        <v>10</v>
      </c>
      <c r="I271" s="39">
        <v>1</v>
      </c>
      <c r="J271" s="73" t="s">
        <v>329</v>
      </c>
      <c r="K271" s="77" t="s">
        <v>63</v>
      </c>
      <c r="L271" s="77" t="s">
        <v>63</v>
      </c>
      <c r="M271" s="49">
        <v>2260</v>
      </c>
      <c r="N271" s="106">
        <v>43800</v>
      </c>
      <c r="O271" s="106" t="s">
        <v>369</v>
      </c>
      <c r="P271" s="77" t="s">
        <v>400</v>
      </c>
      <c r="Q271" s="32" t="s">
        <v>81</v>
      </c>
    </row>
    <row r="272" spans="2:17" ht="63.75">
      <c r="B272" s="87">
        <f t="shared" si="32"/>
        <v>44</v>
      </c>
      <c r="C272" s="66" t="s">
        <v>373</v>
      </c>
      <c r="D272" s="67" t="s">
        <v>374</v>
      </c>
      <c r="E272" s="77" t="s">
        <v>371</v>
      </c>
      <c r="F272" s="77" t="s">
        <v>29</v>
      </c>
      <c r="G272" s="36">
        <v>796</v>
      </c>
      <c r="H272" s="77" t="s">
        <v>10</v>
      </c>
      <c r="I272" s="39">
        <v>1</v>
      </c>
      <c r="J272" s="73" t="s">
        <v>329</v>
      </c>
      <c r="K272" s="77" t="s">
        <v>63</v>
      </c>
      <c r="L272" s="77" t="s">
        <v>63</v>
      </c>
      <c r="M272" s="49">
        <v>818.84</v>
      </c>
      <c r="N272" s="106">
        <v>43800</v>
      </c>
      <c r="O272" s="106" t="s">
        <v>369</v>
      </c>
      <c r="P272" s="77" t="s">
        <v>400</v>
      </c>
      <c r="Q272" s="32" t="s">
        <v>81</v>
      </c>
    </row>
    <row r="273" spans="2:17" ht="63.75">
      <c r="B273" s="87">
        <f t="shared" si="32"/>
        <v>45</v>
      </c>
      <c r="C273" s="66">
        <v>43</v>
      </c>
      <c r="D273" s="66" t="s">
        <v>409</v>
      </c>
      <c r="E273" s="58" t="s">
        <v>425</v>
      </c>
      <c r="F273" s="77" t="s">
        <v>29</v>
      </c>
      <c r="G273" s="32">
        <v>796</v>
      </c>
      <c r="H273" s="77" t="s">
        <v>10</v>
      </c>
      <c r="I273" s="39">
        <v>1</v>
      </c>
      <c r="J273" s="73" t="s">
        <v>4</v>
      </c>
      <c r="K273" s="77" t="s">
        <v>376</v>
      </c>
      <c r="L273" s="77" t="s">
        <v>376</v>
      </c>
      <c r="M273" s="75">
        <v>5655.44</v>
      </c>
      <c r="N273" s="107">
        <v>43800</v>
      </c>
      <c r="O273" s="106" t="s">
        <v>372</v>
      </c>
      <c r="P273" s="77" t="s">
        <v>400</v>
      </c>
      <c r="Q273" s="32" t="s">
        <v>81</v>
      </c>
    </row>
    <row r="274" spans="2:17" ht="51">
      <c r="B274" s="87">
        <f t="shared" si="32"/>
        <v>46</v>
      </c>
      <c r="C274" s="66" t="s">
        <v>373</v>
      </c>
      <c r="D274" s="66" t="s">
        <v>374</v>
      </c>
      <c r="E274" s="77" t="s">
        <v>377</v>
      </c>
      <c r="F274" s="77" t="s">
        <v>29</v>
      </c>
      <c r="G274" s="32">
        <v>796</v>
      </c>
      <c r="H274" s="77" t="s">
        <v>10</v>
      </c>
      <c r="I274" s="39">
        <v>1</v>
      </c>
      <c r="J274" s="73" t="s">
        <v>25</v>
      </c>
      <c r="K274" s="77" t="s">
        <v>50</v>
      </c>
      <c r="L274" s="77" t="s">
        <v>50</v>
      </c>
      <c r="M274" s="75">
        <v>1552.61</v>
      </c>
      <c r="N274" s="107">
        <v>43800</v>
      </c>
      <c r="O274" s="106" t="s">
        <v>369</v>
      </c>
      <c r="P274" s="77" t="s">
        <v>400</v>
      </c>
      <c r="Q274" s="32" t="s">
        <v>81</v>
      </c>
    </row>
    <row r="275" spans="2:17" ht="51">
      <c r="B275" s="87">
        <f t="shared" si="32"/>
        <v>47</v>
      </c>
      <c r="C275" s="66" t="s">
        <v>373</v>
      </c>
      <c r="D275" s="66" t="s">
        <v>374</v>
      </c>
      <c r="E275" s="77" t="s">
        <v>378</v>
      </c>
      <c r="F275" s="77" t="s">
        <v>29</v>
      </c>
      <c r="G275" s="32">
        <v>796</v>
      </c>
      <c r="H275" s="77" t="s">
        <v>10</v>
      </c>
      <c r="I275" s="39">
        <v>1</v>
      </c>
      <c r="J275" s="73" t="s">
        <v>25</v>
      </c>
      <c r="K275" s="77" t="s">
        <v>50</v>
      </c>
      <c r="L275" s="77" t="s">
        <v>50</v>
      </c>
      <c r="M275" s="75">
        <v>1315.76</v>
      </c>
      <c r="N275" s="107">
        <v>43800</v>
      </c>
      <c r="O275" s="106" t="s">
        <v>369</v>
      </c>
      <c r="P275" s="77" t="s">
        <v>400</v>
      </c>
      <c r="Q275" s="32" t="s">
        <v>81</v>
      </c>
    </row>
    <row r="276" spans="2:17" ht="76.5">
      <c r="B276" s="87">
        <f t="shared" si="32"/>
        <v>48</v>
      </c>
      <c r="C276" s="66" t="s">
        <v>110</v>
      </c>
      <c r="D276" s="66" t="s">
        <v>410</v>
      </c>
      <c r="E276" s="77" t="s">
        <v>375</v>
      </c>
      <c r="F276" s="77" t="s">
        <v>24</v>
      </c>
      <c r="G276" s="32">
        <v>796</v>
      </c>
      <c r="H276" s="42" t="s">
        <v>10</v>
      </c>
      <c r="I276" s="39">
        <v>1</v>
      </c>
      <c r="J276" s="73" t="s">
        <v>329</v>
      </c>
      <c r="K276" s="77" t="s">
        <v>63</v>
      </c>
      <c r="L276" s="77" t="s">
        <v>63</v>
      </c>
      <c r="M276" s="39">
        <v>1130</v>
      </c>
      <c r="N276" s="106">
        <v>43800</v>
      </c>
      <c r="O276" s="106" t="s">
        <v>369</v>
      </c>
      <c r="P276" s="77" t="s">
        <v>400</v>
      </c>
      <c r="Q276" s="32" t="s">
        <v>81</v>
      </c>
    </row>
    <row r="277" spans="2:17" ht="51">
      <c r="B277" s="87">
        <f t="shared" si="32"/>
        <v>49</v>
      </c>
      <c r="C277" s="66" t="s">
        <v>110</v>
      </c>
      <c r="D277" s="66" t="s">
        <v>421</v>
      </c>
      <c r="E277" s="77" t="s">
        <v>379</v>
      </c>
      <c r="F277" s="77" t="s">
        <v>229</v>
      </c>
      <c r="G277" s="32">
        <v>18</v>
      </c>
      <c r="H277" s="77" t="s">
        <v>74</v>
      </c>
      <c r="I277" s="39">
        <v>300</v>
      </c>
      <c r="J277" s="33">
        <v>30127912</v>
      </c>
      <c r="K277" s="77" t="s">
        <v>179</v>
      </c>
      <c r="L277" s="77" t="s">
        <v>179</v>
      </c>
      <c r="M277" s="39">
        <v>1723.68</v>
      </c>
      <c r="N277" s="106">
        <v>43800</v>
      </c>
      <c r="O277" s="106" t="s">
        <v>369</v>
      </c>
      <c r="P277" s="77" t="s">
        <v>400</v>
      </c>
      <c r="Q277" s="32" t="s">
        <v>81</v>
      </c>
    </row>
    <row r="278" spans="2:17" ht="63.75">
      <c r="B278" s="87">
        <f t="shared" si="32"/>
        <v>50</v>
      </c>
      <c r="C278" s="66" t="s">
        <v>113</v>
      </c>
      <c r="D278" s="66" t="s">
        <v>413</v>
      </c>
      <c r="E278" s="77" t="s">
        <v>228</v>
      </c>
      <c r="F278" s="77" t="s">
        <v>24</v>
      </c>
      <c r="G278" s="32">
        <v>796</v>
      </c>
      <c r="H278" s="32" t="s">
        <v>10</v>
      </c>
      <c r="I278" s="75">
        <v>20</v>
      </c>
      <c r="J278" s="73" t="s">
        <v>28</v>
      </c>
      <c r="K278" s="77" t="s">
        <v>155</v>
      </c>
      <c r="L278" s="77" t="s">
        <v>155</v>
      </c>
      <c r="M278" s="75">
        <v>33745.699999999997</v>
      </c>
      <c r="N278" s="106">
        <v>43800</v>
      </c>
      <c r="O278" s="106" t="s">
        <v>216</v>
      </c>
      <c r="P278" s="77" t="s">
        <v>400</v>
      </c>
      <c r="Q278" s="32" t="s">
        <v>81</v>
      </c>
    </row>
    <row r="279" spans="2:17" ht="63.75">
      <c r="B279" s="87">
        <f t="shared" si="32"/>
        <v>51</v>
      </c>
      <c r="C279" s="69" t="s">
        <v>415</v>
      </c>
      <c r="D279" s="66" t="s">
        <v>414</v>
      </c>
      <c r="E279" s="77" t="s">
        <v>227</v>
      </c>
      <c r="F279" s="77" t="s">
        <v>24</v>
      </c>
      <c r="G279" s="32">
        <v>796</v>
      </c>
      <c r="H279" s="32" t="s">
        <v>10</v>
      </c>
      <c r="I279" s="75">
        <v>27</v>
      </c>
      <c r="J279" s="73" t="s">
        <v>28</v>
      </c>
      <c r="K279" s="77" t="s">
        <v>155</v>
      </c>
      <c r="L279" s="77" t="s">
        <v>155</v>
      </c>
      <c r="M279" s="75">
        <v>40000</v>
      </c>
      <c r="N279" s="106">
        <v>43800</v>
      </c>
      <c r="O279" s="106" t="s">
        <v>216</v>
      </c>
      <c r="P279" s="77" t="s">
        <v>400</v>
      </c>
      <c r="Q279" s="32" t="s">
        <v>81</v>
      </c>
    </row>
    <row r="280" spans="2:17" ht="38.25">
      <c r="B280" s="87">
        <f t="shared" si="32"/>
        <v>52</v>
      </c>
      <c r="C280" s="52" t="s">
        <v>132</v>
      </c>
      <c r="D280" s="52" t="s">
        <v>132</v>
      </c>
      <c r="E280" s="77" t="s">
        <v>320</v>
      </c>
      <c r="F280" s="46" t="s">
        <v>24</v>
      </c>
      <c r="G280" s="88">
        <v>796</v>
      </c>
      <c r="H280" s="75" t="s">
        <v>10</v>
      </c>
      <c r="I280" s="42" t="s">
        <v>2</v>
      </c>
      <c r="J280" s="73" t="s">
        <v>55</v>
      </c>
      <c r="K280" s="43" t="s">
        <v>23</v>
      </c>
      <c r="L280" s="77" t="s">
        <v>46</v>
      </c>
      <c r="M280" s="75">
        <v>700</v>
      </c>
      <c r="N280" s="106">
        <v>43800</v>
      </c>
      <c r="O280" s="106" t="s">
        <v>216</v>
      </c>
      <c r="P280" s="77" t="s">
        <v>402</v>
      </c>
      <c r="Q280" s="41" t="s">
        <v>81</v>
      </c>
    </row>
    <row r="281" spans="2:17">
      <c r="M281" s="27">
        <f>SUM(M227:M253)+SUM(M255)+SUM(M257:M280)</f>
        <v>434657.44999999995</v>
      </c>
    </row>
  </sheetData>
  <mergeCells count="42">
    <mergeCell ref="B3:Q3"/>
    <mergeCell ref="B4:Q4"/>
    <mergeCell ref="F8:Q8"/>
    <mergeCell ref="N1:Q2"/>
    <mergeCell ref="F12:Q12"/>
    <mergeCell ref="B5:Q5"/>
    <mergeCell ref="B6:E6"/>
    <mergeCell ref="B10:E10"/>
    <mergeCell ref="B12:E12"/>
    <mergeCell ref="B9:E9"/>
    <mergeCell ref="F10:Q10"/>
    <mergeCell ref="F9:Q9"/>
    <mergeCell ref="F11:Q11"/>
    <mergeCell ref="F6:Q6"/>
    <mergeCell ref="F7:Q7"/>
    <mergeCell ref="B7:E7"/>
    <mergeCell ref="B8:E8"/>
    <mergeCell ref="B19:Q19"/>
    <mergeCell ref="H16:H17"/>
    <mergeCell ref="C14:C17"/>
    <mergeCell ref="B14:B17"/>
    <mergeCell ref="I15:I17"/>
    <mergeCell ref="D14:D17"/>
    <mergeCell ref="F15:F17"/>
    <mergeCell ref="Q14:Q16"/>
    <mergeCell ref="K16:K17"/>
    <mergeCell ref="N15:O15"/>
    <mergeCell ref="G15:H15"/>
    <mergeCell ref="B256:Q256"/>
    <mergeCell ref="E15:E17"/>
    <mergeCell ref="P14:P17"/>
    <mergeCell ref="B11:E11"/>
    <mergeCell ref="M15:M17"/>
    <mergeCell ref="J15:K15"/>
    <mergeCell ref="E14:O14"/>
    <mergeCell ref="G16:G17"/>
    <mergeCell ref="J16:J17"/>
    <mergeCell ref="B155:Q155"/>
    <mergeCell ref="B226:Q226"/>
    <mergeCell ref="B191:Q191"/>
    <mergeCell ref="B198:Q198"/>
    <mergeCell ref="B254:Q254"/>
  </mergeCells>
  <phoneticPr fontId="2" type="noConversion"/>
  <hyperlinks>
    <hyperlink ref="F9" r:id="rId1"/>
  </hyperlinks>
  <pageMargins left="0.23622047244094491" right="0.23622047244094491" top="0.74803149606299213" bottom="0.74803149606299213" header="0.31496062992125984" footer="0.31496062992125984"/>
  <pageSetup paperSize="9" scale="71" fitToHeight="0" orientation="landscape" r:id="rId2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ГКПЗ 2018</vt:lpstr>
      <vt:lpstr>'ГКПЗ 2018'!Заголовки_для_печати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Trade</dc:creator>
  <cp:lastModifiedBy>Оксана Мироненко</cp:lastModifiedBy>
  <cp:lastPrinted>2019-01-15T02:55:53Z</cp:lastPrinted>
  <dcterms:created xsi:type="dcterms:W3CDTF">2012-03-25T21:51:52Z</dcterms:created>
  <dcterms:modified xsi:type="dcterms:W3CDTF">2019-04-01T23:36:26Z</dcterms:modified>
</cp:coreProperties>
</file>