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65" windowWidth="15180" windowHeight="11100"/>
  </bookViews>
  <sheets>
    <sheet name="ПЗ 2019" sheetId="1" r:id="rId1"/>
  </sheets>
  <definedNames>
    <definedName name="_xlnm._FilterDatabase" localSheetId="0" hidden="1">'ПЗ 2019'!$A$1:$P$208</definedName>
    <definedName name="_xlnm.Print_Titles" localSheetId="0">'ПЗ 2019'!$1:$5</definedName>
  </definedNames>
  <calcPr calcId="125725"/>
</workbook>
</file>

<file path=xl/calcChain.xml><?xml version="1.0" encoding="utf-8"?>
<calcChain xmlns="http://schemas.openxmlformats.org/spreadsheetml/2006/main">
  <c r="B25" i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G139"/>
  <c r="G32"/>
  <c r="G31"/>
  <c r="G30"/>
  <c r="G29"/>
  <c r="I36"/>
  <c r="G36"/>
  <c r="G28"/>
  <c r="G55"/>
  <c r="B157" l="1"/>
  <c r="B158" s="1"/>
  <c r="B159" s="1"/>
  <c r="B160" s="1"/>
  <c r="B8"/>
  <c r="L141"/>
  <c r="L210"/>
  <c r="B9" l="1"/>
  <c r="L142"/>
  <c r="B10" l="1"/>
  <c r="B11" s="1"/>
  <c r="B12" s="1"/>
  <c r="B13" s="1"/>
  <c r="B14" s="1"/>
  <c r="B15" s="1"/>
  <c r="B16" s="1"/>
  <c r="G181"/>
  <c r="G180"/>
  <c r="G177"/>
  <c r="G174"/>
  <c r="B17" l="1"/>
  <c r="G89"/>
  <c r="B18" l="1"/>
  <c r="B19" s="1"/>
  <c r="G64"/>
  <c r="G63"/>
  <c r="G24"/>
  <c r="G23"/>
  <c r="G125" l="1"/>
  <c r="G46" l="1"/>
  <c r="G52"/>
  <c r="G53"/>
  <c r="G170"/>
  <c r="G166" l="1"/>
  <c r="G159" l="1"/>
  <c r="G194"/>
  <c r="G182"/>
  <c r="G193"/>
  <c r="G192"/>
  <c r="G71"/>
  <c r="G70"/>
  <c r="G179"/>
  <c r="G160"/>
  <c r="G59"/>
  <c r="G176"/>
  <c r="G175"/>
  <c r="G183" l="1"/>
  <c r="G122" l="1"/>
  <c r="G58" l="1"/>
  <c r="G111" l="1"/>
  <c r="G112" l="1"/>
  <c r="G66" l="1"/>
  <c r="G27" l="1"/>
  <c r="G10" l="1"/>
  <c r="G77" l="1"/>
  <c r="G76"/>
  <c r="G74"/>
  <c r="G60"/>
  <c r="G61" l="1"/>
  <c r="G199"/>
  <c r="G157"/>
  <c r="G65" l="1"/>
  <c r="G54" l="1"/>
  <c r="G132"/>
  <c r="G130"/>
  <c r="G124" l="1"/>
  <c r="G69"/>
  <c r="G110"/>
  <c r="G57" l="1"/>
  <c r="G87" l="1"/>
  <c r="G108"/>
  <c r="G86"/>
  <c r="G100"/>
  <c r="G101"/>
  <c r="G169"/>
  <c r="G51"/>
  <c r="G156"/>
  <c r="G204"/>
  <c r="G202"/>
  <c r="G117"/>
  <c r="G107"/>
  <c r="G85"/>
  <c r="G178" l="1"/>
  <c r="G75" l="1"/>
  <c r="G45" l="1"/>
  <c r="G195" l="1"/>
  <c r="G62" l="1"/>
  <c r="G18" l="1"/>
  <c r="G17"/>
  <c r="G44"/>
  <c r="G123"/>
  <c r="G84" l="1"/>
  <c r="G26" l="1"/>
  <c r="G25"/>
  <c r="G102" l="1"/>
  <c r="G67" l="1"/>
  <c r="G161" l="1"/>
  <c r="G136" l="1"/>
  <c r="G135"/>
  <c r="G129" l="1"/>
  <c r="G128"/>
  <c r="G93"/>
  <c r="G56" l="1"/>
  <c r="G88"/>
  <c r="G50" l="1"/>
  <c r="G9" l="1"/>
  <c r="G39" l="1"/>
  <c r="G43" l="1"/>
  <c r="G104"/>
  <c r="G171"/>
  <c r="G172"/>
  <c r="G38"/>
  <c r="G158"/>
  <c r="G49"/>
  <c r="G167"/>
  <c r="G68"/>
  <c r="G91"/>
  <c r="G11"/>
  <c r="G72"/>
  <c r="G90"/>
  <c r="G40"/>
  <c r="G41"/>
  <c r="G42"/>
  <c r="G203"/>
  <c r="G22"/>
  <c r="G73"/>
  <c r="G78"/>
  <c r="B161"/>
  <c r="B162" s="1"/>
  <c r="B163" l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1" s="1"/>
  <c r="B202" s="1"/>
  <c r="B203" s="1"/>
  <c r="B204" s="1"/>
  <c r="B205" s="1"/>
  <c r="B207" s="1"/>
  <c r="B208" s="1"/>
  <c r="B20" l="1"/>
  <c r="B21" s="1"/>
  <c r="B22" s="1"/>
  <c r="B23" s="1"/>
  <c r="B24" s="1"/>
  <c r="B41" l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5" s="1"/>
  <c r="B116" s="1"/>
  <c r="B117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</calcChain>
</file>

<file path=xl/sharedStrings.xml><?xml version="1.0" encoding="utf-8"?>
<sst xmlns="http://schemas.openxmlformats.org/spreadsheetml/2006/main" count="2035" uniqueCount="513">
  <si>
    <t>тн</t>
  </si>
  <si>
    <t>в ассортименте</t>
  </si>
  <si>
    <t>30127904</t>
  </si>
  <si>
    <t>30213800</t>
  </si>
  <si>
    <t>перевозка груза</t>
  </si>
  <si>
    <t>по факту</t>
  </si>
  <si>
    <t>перевозка груза морским транспортом</t>
  </si>
  <si>
    <t>шт</t>
  </si>
  <si>
    <t>Условия договора</t>
  </si>
  <si>
    <t xml:space="preserve">Сведения о количестве (объеме) 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</si>
  <si>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</si>
  <si>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</si>
  <si>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</si>
  <si>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</si>
  <si>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</si>
  <si>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</si>
  <si>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</si>
  <si>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г. Петропавловск-Камчатский</t>
  </si>
  <si>
    <t>В соответствии с Техническим Заданием</t>
  </si>
  <si>
    <t>30213807</t>
  </si>
  <si>
    <t>30127910</t>
  </si>
  <si>
    <t>30124919</t>
  </si>
  <si>
    <t>30</t>
  </si>
  <si>
    <t>В соответствии с Техническим заданием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</si>
  <si>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</si>
  <si>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</si>
  <si>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</si>
  <si>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</si>
  <si>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Способ закупки</t>
  </si>
  <si>
    <t>Закупка в электронной форме</t>
  </si>
  <si>
    <t>да/нет</t>
  </si>
  <si>
    <t>Порядковый номер</t>
  </si>
  <si>
    <t>единственный источник</t>
  </si>
  <si>
    <t>населенные пункты Камчатского края</t>
  </si>
  <si>
    <t>с. Апука Олюторский район Камчатский край</t>
  </si>
  <si>
    <t>с. Тымлат Карагинский район Камчатский край</t>
  </si>
  <si>
    <t>п. Крутогоровский Соболевский район Камчатский край</t>
  </si>
  <si>
    <t>с. Ильпырское Карагинский район Камчатский край</t>
  </si>
  <si>
    <t>Природный газ</t>
  </si>
  <si>
    <t>1000м3</t>
  </si>
  <si>
    <t>30401</t>
  </si>
  <si>
    <t>час</t>
  </si>
  <si>
    <t>30210812</t>
  </si>
  <si>
    <t>с. Вывенка Олюторский район Камчатский край</t>
  </si>
  <si>
    <t>с. Ачайваям Олюторский район Камчатский край</t>
  </si>
  <si>
    <t>г. Владивосток</t>
  </si>
  <si>
    <t>кг</t>
  </si>
  <si>
    <t>30127</t>
  </si>
  <si>
    <t>нет</t>
  </si>
  <si>
    <t>п. Таежный Мильковского района Камчатского края</t>
  </si>
  <si>
    <t>с. Устьевое Соболевскогоо района Камчатского края</t>
  </si>
  <si>
    <t>Электрическая энергия</t>
  </si>
  <si>
    <t>Холодная вода</t>
  </si>
  <si>
    <t>В соответствии с Техническим Заданием: ветошь х/б</t>
  </si>
  <si>
    <t>л</t>
  </si>
  <si>
    <t>В соответствии с техническим заданием</t>
  </si>
  <si>
    <t>да</t>
  </si>
  <si>
    <t>В соответствии с Техническим Заданием: масла, смазки, техжидкости</t>
  </si>
  <si>
    <t>В соответствии с Техническим Заданием: хранение дизельного топлива</t>
  </si>
  <si>
    <t>с. Тиличики - с. Корф - с. Тиличики Олюторский район Камчатский край</t>
  </si>
  <si>
    <t>05401</t>
  </si>
  <si>
    <t>шт.</t>
  </si>
  <si>
    <t>Код по ОКВЭД2</t>
  </si>
  <si>
    <t>Бревно первого сорта, хвойной породы: (сосна, лиственница) длиной 11м, диаметр верхнего отруба (вершинка) 20 -22 см., нижнего отруба (комель) 26-30 см ошкуренные. неоцилиндрованное  ГОСТ 9463-88</t>
  </si>
  <si>
    <t>Обеспечить оказание услуг в соответствии с действующими нормативными требованиями (техническими регламентами, государственными стандартами, нормами и правилами и др.), и иными нормативными правовыми актами Российской Федерации.</t>
  </si>
  <si>
    <t>Оказание услуг по электроснабжению (поставка электрической энергии) для нужд АО «Корякэнерго» в г. Петропавловске-Камчатском</t>
  </si>
  <si>
    <t>Оказание услуг по электроснабжению (поставка электрической энергии) для нужд АО «Корякэнерго» в с. Устьевое Соболевского района Камчатского края</t>
  </si>
  <si>
    <t>Оказание услуг по электроснабжению (поставка электрической энергии) для нужд АО «Корякэнерго» в с. Тиличики Олюторского района Камчатского края</t>
  </si>
  <si>
    <t>50.20.29</t>
  </si>
  <si>
    <t>49.41.2</t>
  </si>
  <si>
    <t>49.41.1</t>
  </si>
  <si>
    <t>50.20.19.120</t>
  </si>
  <si>
    <t>Код по ОКПД2</t>
  </si>
  <si>
    <t>02.20</t>
  </si>
  <si>
    <t>02.20.11.140</t>
  </si>
  <si>
    <t>28.29.13</t>
  </si>
  <si>
    <t>20.59.4</t>
  </si>
  <si>
    <t>20.59.43.120</t>
  </si>
  <si>
    <t>13.94.20.110</t>
  </si>
  <si>
    <t>13.20.2</t>
  </si>
  <si>
    <t>71.20</t>
  </si>
  <si>
    <t>71.20.13.110</t>
  </si>
  <si>
    <t>35.30.5</t>
  </si>
  <si>
    <t>35.30.4</t>
  </si>
  <si>
    <t>42.21</t>
  </si>
  <si>
    <t>71.12.53</t>
  </si>
  <si>
    <t>71.12.39.113</t>
  </si>
  <si>
    <t>26.30.6</t>
  </si>
  <si>
    <t>28.29.22.110</t>
  </si>
  <si>
    <t>28.29.22</t>
  </si>
  <si>
    <t>35.14.10.000</t>
  </si>
  <si>
    <t>47.30.11</t>
  </si>
  <si>
    <t>45.20.1</t>
  </si>
  <si>
    <t>45.20</t>
  </si>
  <si>
    <t>52.10.12.110</t>
  </si>
  <si>
    <t>62.03.13</t>
  </si>
  <si>
    <t>61.10.1</t>
  </si>
  <si>
    <t>61.20</t>
  </si>
  <si>
    <t>71.20.4</t>
  </si>
  <si>
    <t>71.20.13</t>
  </si>
  <si>
    <t>47.30.2</t>
  </si>
  <si>
    <t>20.4</t>
  </si>
  <si>
    <t>г. Находка</t>
  </si>
  <si>
    <t>65.12.35</t>
  </si>
  <si>
    <t>84.25</t>
  </si>
  <si>
    <t>84.25.19</t>
  </si>
  <si>
    <t>В соответствии с Техническим Заданием: Гарантия не менее года</t>
  </si>
  <si>
    <t>Передача носителей с программным обеспечением и предоставление неисключительных прав на системное и программное обеспечение</t>
  </si>
  <si>
    <t>В соответствии с регламентом технического сопровождения</t>
  </si>
  <si>
    <t>портопункты  Камчатского края</t>
  </si>
  <si>
    <t>Сведения о начальной (максимальной) цене договора (цене лота), тыс. рублей с НДС</t>
  </si>
  <si>
    <t>46.71.51</t>
  </si>
  <si>
    <t xml:space="preserve"> 33.14</t>
  </si>
  <si>
    <t>42.22.22.140</t>
  </si>
  <si>
    <t>35.14</t>
  </si>
  <si>
    <t>65.12.3</t>
  </si>
  <si>
    <t>65.12.21.000</t>
  </si>
  <si>
    <t>52.10.21</t>
  </si>
  <si>
    <t>62.03.12.130</t>
  </si>
  <si>
    <t>населенные пункты  Камчатского края</t>
  </si>
  <si>
    <t>Оказание услуг централизованной охраны для нужд АО «Корякэнерго»</t>
  </si>
  <si>
    <t>80.2</t>
  </si>
  <si>
    <t>80.1</t>
  </si>
  <si>
    <t>80.20.10.000</t>
  </si>
  <si>
    <t>61.30.1</t>
  </si>
  <si>
    <t>61.30.10</t>
  </si>
  <si>
    <t xml:space="preserve">30127922 </t>
  </si>
  <si>
    <t>с. Тиличики Олютосркого района Камчатского края</t>
  </si>
  <si>
    <t xml:space="preserve"> 29.3</t>
  </si>
  <si>
    <t>29.3</t>
  </si>
  <si>
    <t>г. Артем</t>
  </si>
  <si>
    <t>05405</t>
  </si>
  <si>
    <t>с. Пахачи Олюторского района Камчатского края</t>
  </si>
  <si>
    <t>84.12</t>
  </si>
  <si>
    <t>84.12.11</t>
  </si>
  <si>
    <t>22.11</t>
  </si>
  <si>
    <t>г. Петропавловск-Камчатский - портопункты Камчатского края</t>
  </si>
  <si>
    <t>В соответствии с Техническим Заданием. ДГУ марки  Cummins и Daewoo</t>
  </si>
  <si>
    <t>В соответствие с п. 61,63 Правил противопожарного режима в РФ (утвержденных постановлением Правительства РФ от 25.04.2012 № 390); Нормами пожарной безопасности "Перечень зданий, сооружений, сооружений, помещений и оборудования, подлежащих защите автоматическими установками пожаротушения и автоматической пожарной сигнализацией", утвержденными  приказом МЧС России от 18.06.2003 №315 (НПБ 110-03);
Нормами пожарной безопасности "Системы оповещения и управления эвакуацией людей при пожарах в зданиях и сооружениях", утвержденных приказом МЧС России от 20.06.2003 №323 (НПБ 104-03).</t>
  </si>
  <si>
    <t>Поставка комплекта запасных частей, предназначенных для выполнения технического обслуживания, регламентных работ и ремонта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АО "Корякэнерго"</t>
  </si>
  <si>
    <t>Согласно требованиям Технического задания</t>
  </si>
  <si>
    <t>для снегоходов</t>
  </si>
  <si>
    <t>33.20.50</t>
  </si>
  <si>
    <t>71.12.12</t>
  </si>
  <si>
    <t>71.20.12</t>
  </si>
  <si>
    <t>71.20.7</t>
  </si>
  <si>
    <t>71.20.19.130</t>
  </si>
  <si>
    <t>28.92.27</t>
  </si>
  <si>
    <t>28.22</t>
  </si>
  <si>
    <t>м3</t>
  </si>
  <si>
    <t>38.22</t>
  </si>
  <si>
    <t>38.22.19</t>
  </si>
  <si>
    <t>чел.</t>
  </si>
  <si>
    <t>22.11.15</t>
  </si>
  <si>
    <t>03.21.4</t>
  </si>
  <si>
    <t>03.21.90.120</t>
  </si>
  <si>
    <t>Карагинский район Камчатский край</t>
  </si>
  <si>
    <t>10.20</t>
  </si>
  <si>
    <t>12.20</t>
  </si>
  <si>
    <t>п. Усть-Камчатск Усть-Камчатский район Камчатский край</t>
  </si>
  <si>
    <t>Работы по монтажу с пуско-наладкой и с поставкой дизель-генераторных установок в населенных пунктах Камчатского края</t>
  </si>
  <si>
    <t>Оказание услуг по холодному водоснабжению котельных в п. Усть-Камчатск Усть-Камчатского района Камчатского края</t>
  </si>
  <si>
    <t>30403</t>
  </si>
  <si>
    <t>01.20</t>
  </si>
  <si>
    <t>Поставка топлива для дизельных электростанций в п. Таежный Мильковского района Камчатского</t>
  </si>
  <si>
    <t xml:space="preserve">Поставка природного газа </t>
  </si>
  <si>
    <t>04.20</t>
  </si>
  <si>
    <t xml:space="preserve">Транспортные услуги (морские перевозки) по перевозке груза по маршруту с. Тиличики - с. Корф - с. Тиличики Олюторского района Камчатского края </t>
  </si>
  <si>
    <t>перевозка груза длиномером, услуги крана, услуги автовышки</t>
  </si>
  <si>
    <t>Транспортные услуги (автоперевозки) по перевозке груза по г. Петропавловск-Камчатский</t>
  </si>
  <si>
    <t xml:space="preserve">Транспортные услуги (автоперевозки) по перевозке груза по маршруту  Петропавловск-Камчатский-п.Крутогоровский Соболевский район Камчатский край </t>
  </si>
  <si>
    <t>Транспортные услуги (автоперевозки) по перевозке груза по маршруту  Петропавловск-Камчатский-с. Устьевое Соболевский район Камчатский край</t>
  </si>
  <si>
    <t>г. Петропавловск-Камчатский – Усть-Камчатский район Камчатский край</t>
  </si>
  <si>
    <t>г. Петропавловск-Камчатский-п.Крутогоровский Соболевский район Камчатский край</t>
  </si>
  <si>
    <t>г. Петропавловск-Камчатский-с. Устьевое Соболевский район Камчатский край</t>
  </si>
  <si>
    <t>30400</t>
  </si>
  <si>
    <t xml:space="preserve">Поставка столбового леса </t>
  </si>
  <si>
    <t xml:space="preserve">Поставка материалов для текущего ремонта высоковольтного и релейного электрооборудования в населенных пунктах Камчатского края </t>
  </si>
  <si>
    <t xml:space="preserve">Поставка ЗИП (неснижаемый запас) на ДГУ марки Daewoo </t>
  </si>
  <si>
    <t xml:space="preserve">Поставка ЗиП  (неснижаемый запас)  для ДГУ марки Cummins  </t>
  </si>
  <si>
    <t>Поставка ЗиП  (неснижаемый запас)  для ДГУ марки ЯМЗ-238</t>
  </si>
  <si>
    <t xml:space="preserve">Поставка фильтрующих элементов для ДГУ марки Daewoo </t>
  </si>
  <si>
    <t xml:space="preserve">Поставка фильтрующих элементов для ДГУ марки Cummins </t>
  </si>
  <si>
    <t xml:space="preserve">Поставка ветоши </t>
  </si>
  <si>
    <t xml:space="preserve">Поставка антифриза   для ДГУ  для эксплуатации ДЭС </t>
  </si>
  <si>
    <t>В соответствии с Техническим Заданием.</t>
  </si>
  <si>
    <t>Услуги по проведению  инспекционного контроля сертифицированной продукции (электрической энергии)</t>
  </si>
  <si>
    <t>71.20.19</t>
  </si>
  <si>
    <t xml:space="preserve">Оказание услуг по выполнению режимно-наладочных испытаний и разработки режимных карт для котельных населенных пунктов Камчатского края </t>
  </si>
  <si>
    <t>Поставка первичных средств пожаротушения, пожарного имущества и инвентаря</t>
  </si>
  <si>
    <t>14.12; 15.20</t>
  </si>
  <si>
    <t>Поставка средств индивидуальной защиты</t>
  </si>
  <si>
    <t xml:space="preserve">Поставка средств защиты от электрической дуги </t>
  </si>
  <si>
    <t>05.20</t>
  </si>
  <si>
    <t xml:space="preserve">Поставка защитных, смывающих, обеззараживающих средств </t>
  </si>
  <si>
    <t xml:space="preserve">Услуги по поддержанию в постоянной готовности собственных сил и средств, а также выполнению работ по локализации и ликвидации аварий на опасных производственных объектах </t>
  </si>
  <si>
    <t xml:space="preserve">Услуги по технической диагностике и экспертизе промышленной безопасности технических устройств и сооружений опасных производственных объектов </t>
  </si>
  <si>
    <t xml:space="preserve">Услуги по проведению специальной оценки условий труда </t>
  </si>
  <si>
    <t xml:space="preserve">Поставка вычислительной техники и вспомогательного оборудования </t>
  </si>
  <si>
    <t xml:space="preserve">Оказание услуг по информационному обслуживанию комплекса систем КонсультатнПлюс </t>
  </si>
  <si>
    <t xml:space="preserve">Оказание телекоммуникационных услуг в г. Петропавловске-Камчатском </t>
  </si>
  <si>
    <t xml:space="preserve">Оказание телекоммуникационных услуг  в населенных пунктах Камчатского края </t>
  </si>
  <si>
    <t>квт/ч</t>
  </si>
  <si>
    <t>03.20</t>
  </si>
  <si>
    <t xml:space="preserve">Поставка бензина АИ-92 для автотранспорта в населенные пункты Камчатского края </t>
  </si>
  <si>
    <t xml:space="preserve">Поставка грузоподъемного оборудования </t>
  </si>
  <si>
    <t>Поставка масел, смазочных материалов, технических жидкостей на автомобильную и автотракторную технику</t>
  </si>
  <si>
    <t xml:space="preserve">Поставка автошин для автотранспорта </t>
  </si>
  <si>
    <t xml:space="preserve">Поставка канцтоваров </t>
  </si>
  <si>
    <t xml:space="preserve">Поставка моющих средств </t>
  </si>
  <si>
    <t xml:space="preserve">Поставка моющих средств для содержания ДЭС </t>
  </si>
  <si>
    <t>Поставка МТР для содержания ЗИС (офис АУП)</t>
  </si>
  <si>
    <t xml:space="preserve">Поставка расходных МТР для содержания ДЭС </t>
  </si>
  <si>
    <t xml:space="preserve">Услуги по проведению медицинского осмотра сотрудников в ГБУЗ  Олюторской РБ </t>
  </si>
  <si>
    <t>Услуги по проведению медицинского осмотра сотрудников в ГБУЗ Усть-Камчатской РБ</t>
  </si>
  <si>
    <t>Елизовский район Камчатский край</t>
  </si>
  <si>
    <t>30207</t>
  </si>
  <si>
    <t>71.20.3</t>
  </si>
  <si>
    <t>30219551</t>
  </si>
  <si>
    <t>43.22.12.160</t>
  </si>
  <si>
    <t>46.71.9</t>
  </si>
  <si>
    <t>19.20.21.300</t>
  </si>
  <si>
    <t>19.20.29.100</t>
  </si>
  <si>
    <t>06.20.10.130</t>
  </si>
  <si>
    <t>33.14</t>
  </si>
  <si>
    <t>33.20</t>
  </si>
  <si>
    <t>30124</t>
  </si>
  <si>
    <t>30219</t>
  </si>
  <si>
    <t>43.21</t>
  </si>
  <si>
    <t>43.21.10</t>
  </si>
  <si>
    <t>47.30.1</t>
  </si>
  <si>
    <t>29.32</t>
  </si>
  <si>
    <t>31.01</t>
  </si>
  <si>
    <t>49.39.39; 55.20; 56.29</t>
  </si>
  <si>
    <t>49.39.39; 55.20.19; 56.29.20</t>
  </si>
  <si>
    <t>05403</t>
  </si>
  <si>
    <t>Поставка погрузчика-экскаватора</t>
  </si>
  <si>
    <t>28.92.26</t>
  </si>
  <si>
    <t>п. Усть-Камчатск Усть-Качатский район Камчатский край</t>
  </si>
  <si>
    <t>Усть-Камчатский район Камчатский край</t>
  </si>
  <si>
    <t>Олюторский район Камчатский край</t>
  </si>
  <si>
    <t xml:space="preserve">Реконструкция несущих конструкций и ограждений здания котельной с. Апука Олюторского района Камчатского края </t>
  </si>
  <si>
    <t>09.20</t>
  </si>
  <si>
    <t>33.11</t>
  </si>
  <si>
    <t>33.11.19</t>
  </si>
  <si>
    <t>с. Ковран Тигильский район Камчатский край</t>
  </si>
  <si>
    <t xml:space="preserve">Замена водогрейного котла № 3 на котельной № 1 п. Крутогоровский Соболевского района Камчатского края </t>
  </si>
  <si>
    <t xml:space="preserve">Замена котлов № 1 и 2  на котельной № 2 (модуль) п. Крутогоровский Соболевского района Камчатского края </t>
  </si>
  <si>
    <t xml:space="preserve">Замена сетевых насосов на станции 1-го подъема водозабора с. Пахачи (2 ед. по 15 кВт) Олюторского района Камчатского края </t>
  </si>
  <si>
    <t>Елизовский и Карагинский районы Камчатского края</t>
  </si>
  <si>
    <t>Оказание услуг по утилизации отходов 1-4 класса опасности</t>
  </si>
  <si>
    <t>открытый запрос цен</t>
  </si>
  <si>
    <t>открытый запрос технико-коммерческих предложений</t>
  </si>
  <si>
    <t>конкурс</t>
  </si>
  <si>
    <t>запрос цен</t>
  </si>
  <si>
    <t>запрос котировок</t>
  </si>
  <si>
    <t>запрос технико-коммерческих предложений</t>
  </si>
  <si>
    <t>Оказание услуг по ремонту  грузовой автотехники АУП с запасными частями, расходными и смазочными материалами</t>
  </si>
  <si>
    <t>49.41.19.900</t>
  </si>
  <si>
    <t>41.20.40.900</t>
  </si>
  <si>
    <t>42.21.24.120</t>
  </si>
  <si>
    <t>27.11.61</t>
  </si>
  <si>
    <t>26.11</t>
  </si>
  <si>
    <t>43.29</t>
  </si>
  <si>
    <t>43.3</t>
  </si>
  <si>
    <t xml:space="preserve">Оказание услуг специализированной техники в г. Петропавловск-Камчатский </t>
  </si>
  <si>
    <t>27.11</t>
  </si>
  <si>
    <t>42.21.22</t>
  </si>
  <si>
    <t xml:space="preserve"> 42.21.22</t>
  </si>
  <si>
    <t>Реконструкция здания котельной с проведением технической экспертизы в с. Ковран Тигильского района Камчатского края</t>
  </si>
  <si>
    <t xml:space="preserve">Оказание услуг по проведению производственного контроля качества воздуха в населенных пунктах Камчатского края  </t>
  </si>
  <si>
    <t>20.41.3</t>
  </si>
  <si>
    <t xml:space="preserve">Работы по техническому обслуживанию ОПС </t>
  </si>
  <si>
    <t>17.23; 22.29.25; 25.99.22</t>
  </si>
  <si>
    <t>17.23; 22.29; 25.99.22</t>
  </si>
  <si>
    <t>25.7, 27.3</t>
  </si>
  <si>
    <t>25.7; 27.3</t>
  </si>
  <si>
    <t>Оказание услуг хранения ГСМ в с. Вывенка Олюторского района Камчатского края</t>
  </si>
  <si>
    <t xml:space="preserve">Оказание услуг по страхованию судна </t>
  </si>
  <si>
    <t>65.12.2</t>
  </si>
  <si>
    <t>Приобретение неисключительных пользовательских лицензионных прав на  программное обеспечение</t>
  </si>
  <si>
    <t xml:space="preserve">Оказание услуг сотовой связи </t>
  </si>
  <si>
    <t xml:space="preserve">Оказание услуг городской связи в населенных пунктах Камчатcкого края  </t>
  </si>
  <si>
    <t>Приобретение  неисключительных лицензий для доступа к сервису по поиску и проверке юридических и физических лиц</t>
  </si>
  <si>
    <t xml:space="preserve">Поставка запасных частей, оборудования, расходных и смазочных материалов для снегоходов </t>
  </si>
  <si>
    <t xml:space="preserve">Поставка запасных частей, оборудования, расходных и смазочных материалов  для автомобилей импортного производства </t>
  </si>
  <si>
    <t>12.21</t>
  </si>
  <si>
    <t>Поставка мебели, предметов интерьера</t>
  </si>
  <si>
    <t xml:space="preserve"> 27.3</t>
  </si>
  <si>
    <t>46.71</t>
  </si>
  <si>
    <t xml:space="preserve">В соответствии с Техническим Заданием: </t>
  </si>
  <si>
    <t>19.20.21.320</t>
  </si>
  <si>
    <t xml:space="preserve">Оказание услуг по искусственному  воспроизводству водных биологических ресурсов </t>
  </si>
  <si>
    <t>Аренда техники</t>
  </si>
  <si>
    <t>28.13</t>
  </si>
  <si>
    <t>77.12.1</t>
  </si>
  <si>
    <t>77.12</t>
  </si>
  <si>
    <t>Поставка специальной одежды</t>
  </si>
  <si>
    <t xml:space="preserve">Поставка  специальной обуви </t>
  </si>
  <si>
    <t>Поставка средств индивидуальной защиты для рук</t>
  </si>
  <si>
    <t>Оказание услуг автострахования ОСАГО служебного автотранспорта</t>
  </si>
  <si>
    <t>28.13.14</t>
  </si>
  <si>
    <t>14.12</t>
  </si>
  <si>
    <t>15.20.32.120</t>
  </si>
  <si>
    <t>15.20</t>
  </si>
  <si>
    <t>32.99.11</t>
  </si>
  <si>
    <t>32.99.1</t>
  </si>
  <si>
    <t>14.12.30.150</t>
  </si>
  <si>
    <t>14.12.1</t>
  </si>
  <si>
    <t>14.12; 15.20.32.121</t>
  </si>
  <si>
    <t xml:space="preserve">Услуги по проведению психиатрического осмотра сотрудников </t>
  </si>
  <si>
    <t>84.12.12</t>
  </si>
  <si>
    <t>05414</t>
  </si>
  <si>
    <t>с. Усть-Хайрюзово Тигильский район Камчатского края</t>
  </si>
  <si>
    <t>с. Пахачи Олюторский район Камчатский край</t>
  </si>
  <si>
    <t>Тигильский район Камчатский край</t>
  </si>
  <si>
    <t>Автомобиль TOYOTA FORTUNER</t>
  </si>
  <si>
    <t xml:space="preserve"> запрос технико-коммерческих предложений</t>
  </si>
  <si>
    <t>14.12.11.120</t>
  </si>
  <si>
    <t>Поставка утепленной специальной одежды</t>
  </si>
  <si>
    <t>62.01</t>
  </si>
  <si>
    <t>с. Хаилино Олюторского района Камчатского края</t>
  </si>
  <si>
    <t>30127925</t>
  </si>
  <si>
    <t>В соответствие с п. 61 Правил противопожарного режима в РФ (утвержденных постановлением Правительства РФ от 25.04.2012 № 390), ст. 83, 84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</t>
  </si>
  <si>
    <t>Услуги по проведению медицинского осмотра сотрудников Тымлатского и Ильпырского энергоузлов</t>
  </si>
  <si>
    <t>Оказание услуг по выполнению режимно-наладочных испытаний и разработки режимных карт для котельных в п. Усть-Камчатск Усть-Камчатского района Камчатского края</t>
  </si>
  <si>
    <t>49.39.39</t>
  </si>
  <si>
    <t>49.39.39.000</t>
  </si>
  <si>
    <t>Оказание услуг по электроснабжению (поставка электрической энергии) для нужд АО «Корякэнерго» в п. Усть-Камчатск Усть-Камчатского района Камчатского края</t>
  </si>
  <si>
    <t>Работы по проведению текущих ремонтов ДГУ ДЭС -39 "Тревожное зарево"</t>
  </si>
  <si>
    <t>Строительство склада для хранения ТМЦ с подсобными помещениями в п. Крутогоровский Соболевского района Камчатского края</t>
  </si>
  <si>
    <t xml:space="preserve">Работы по реконструкции здания котельной с выполнением проектно-изыскательских работ с. Пахачи Олюторского района Камчатского края </t>
  </si>
  <si>
    <t xml:space="preserve">Работы по реконструкции  здания котельной № 1 п. Крутогоровский Соболевского района Камчатского края </t>
  </si>
  <si>
    <t>Замена двух котлов на новые на котельной № 2 в с. Усть-Хайрюзово Тигильского района Камчатского края</t>
  </si>
  <si>
    <t>Работы по реконструкции тепловых сетей (2 этап) с. Усть-Хайрюзово Тигильского района Камчатского края</t>
  </si>
  <si>
    <t>км</t>
  </si>
  <si>
    <t>В соответствии с Техническим Заданием : КВр-1,16</t>
  </si>
  <si>
    <t>В соответствии с Техническим заданием: ЗИОСАБ 250М</t>
  </si>
  <si>
    <t>В соответствии с Техническим заданием: ЗИОСАБ 500М</t>
  </si>
  <si>
    <t>Техническое перевооружение технологического оборудования водозабора (замена артезианского погружного насоса на водозаборе) с. Тымлат Карагинского района Камчатского края</t>
  </si>
  <si>
    <t>07.20</t>
  </si>
  <si>
    <t>Поставка материалов на текущую эксплуатацию систем теплоснабжения и холодного водоснабжения</t>
  </si>
  <si>
    <t>06.20</t>
  </si>
  <si>
    <t>16.10; 25.94; 28.24.11; 24.20.13; 24.20.14.120; 22.21.21; 20.30.12; 27.51</t>
  </si>
  <si>
    <r>
      <t>16; 25.94; 28.24; 24.20;</t>
    </r>
    <r>
      <rPr>
        <u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24.20.3; 22.21; 20.30.1; 27.51</t>
    </r>
  </si>
  <si>
    <t xml:space="preserve">Оказание услуг по техническому обслуживанию  установленных узлов учета в населенных пунктах Камчатского края </t>
  </si>
  <si>
    <t xml:space="preserve">Оказание услуг по проведению экспертизы выполненных АО "Корякэнерго" расчётов нормативов удельных расходов топлива на отпущенную тепловую энергию и нормативов технологических потерь тепловой энергии при транспортировке по сетям предприятия на 2020-2021 годы. </t>
  </si>
  <si>
    <t>Холодная вода и водоотведение</t>
  </si>
  <si>
    <t>Оказание услуг по теплоснабжению  здания АУП АО "Корякэнерго" по адресу ул. Озерная  д. 41 в г. Петропавловске-Камчатском</t>
  </si>
  <si>
    <t>теплоснабжение</t>
  </si>
  <si>
    <t>Гкал</t>
  </si>
  <si>
    <t>Оказание услуг по проведению анализа качества твердого топлива</t>
  </si>
  <si>
    <t>Работы по капитальному ремонту дымовых труб и газоотводящих трактов котельных в населенных пунктах Камчатского края</t>
  </si>
  <si>
    <t>м.п.</t>
  </si>
  <si>
    <t xml:space="preserve">Работы по проведению капитального ремонта  здания водозабора с. Усть-Хайрюзово Тигильского района Камчатского края </t>
  </si>
  <si>
    <t xml:space="preserve">Работы по проведению капитальных ремонтов дизель-генераторных установок  марки Cummins (двигателей и электрогенераторов) по населенным пунктам Камчатского края </t>
  </si>
  <si>
    <t xml:space="preserve">Работы по проведению текущих ремонтов дизель-генераторных установок  марки Cummins, Daewoo (двигателей и электрогенераторов) по населенным пунктам Камчатского края </t>
  </si>
  <si>
    <t xml:space="preserve">В соответствии с Техническим Заданием. ДГУ марки  Cummins </t>
  </si>
  <si>
    <t xml:space="preserve">Работы по проведению текущего ремонта дизель-генераторной установки  марки ДГ-73-400 ст. № 5 (двигателя и электрогенератора) на ДЭС-5 с. Усть-Хайрюзово Тигильского района Камчатского края </t>
  </si>
  <si>
    <t xml:space="preserve">В соответствии с Техническим Заданием. </t>
  </si>
  <si>
    <t>В соответствии с Техническим Заданием: Felix Carbox (-40⁰C, цвет красный) в бочках (200  л)</t>
  </si>
  <si>
    <t xml:space="preserve">Услуги по проведению экспертизы материалов, обосновывающих значения нормативов  удельного расхода топлива и нормативов создания запасов топлива на отпуск электрической энергии на 2021 год </t>
  </si>
  <si>
    <t>Поставка оборудования не требующего монтажа (ОНТМ)</t>
  </si>
  <si>
    <t>26.51.4; 28.29.6</t>
  </si>
  <si>
    <t>26.51.43.119; 28.29.60.000</t>
  </si>
  <si>
    <t xml:space="preserve">Поставка фильтрующих элементов для эксплуатации ДГУ ДЭС-39 "Тревожное зарево" </t>
  </si>
  <si>
    <t>Поставка антифриза    для эксплуатации ДГУ ДЭС -39 "Тревожное зарево"</t>
  </si>
  <si>
    <t>В соответствии с Техническим Заданием: Sintec Premium G12+ цвет красный в бочках (200  л)</t>
  </si>
  <si>
    <t xml:space="preserve">Поставка фильтрующих элементов для эксплуатации ДГУ ДЭС-37 "Сигма" </t>
  </si>
  <si>
    <t>Поставка антифриза   для эксплуатации ДГУ ДЭС -37  "Сигма"</t>
  </si>
  <si>
    <t>Работы по проведению текущих ремонтов ДГУ ДЭС-37 "Сигма"</t>
  </si>
  <si>
    <t xml:space="preserve">Поставка дизельного моторного масла для эксплуатации ДГУ ДЭС-39 "Тревожное зарево" </t>
  </si>
  <si>
    <t xml:space="preserve">Поставка дизельного моторного масла для эксплуатации ДГУ ДЭС -37 "Сигма" </t>
  </si>
  <si>
    <t>Поставка расходных МТР для содержания ДЭС -39 "Тревожное зарево"</t>
  </si>
  <si>
    <t>Поставка расходных МТР для содержания ДЭС -37 "Сигма"</t>
  </si>
  <si>
    <t xml:space="preserve"> 27.33</t>
  </si>
  <si>
    <t>Поставка материалов для ремонта и технического обслуживания электросетей в населенных пунктах Камчатского края</t>
  </si>
  <si>
    <t>Работы по проведению капитального ремонта систем централизованного учета электроэнергии в населенных пунктах  Камчатского края</t>
  </si>
  <si>
    <t>Работы по проведению капитального ремонта  электрических сетей в населенных пунктах  Камчатского края</t>
  </si>
  <si>
    <t>Работы по проведению текущего ремонта  электрических сетей в населенных пунктах  Камчатского края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</si>
  <si>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(юр. лица) на 2021 год 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</si>
  <si>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(физ. лица) на 2021 год </t>
  </si>
  <si>
    <t xml:space="preserve">Услуги по обновлению информационной базы программного продуктов 1С ,  настройке конфигурации, консультации по ведению учета </t>
  </si>
  <si>
    <t xml:space="preserve"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пожаре, электрических пожарных сигнализаций с ручными пожарными извещателями на объектах  энергоузлов Олюторского, Тигильского, Соболевского, Карагинского и Мильковского и Усть-Камчатского районов Камчатского края </t>
  </si>
  <si>
    <t>Работы по капитальному ремонту автоматических установок пожарной сигнализации, систем оповещения и управления эвакуацией людей при пожаре и установок охранной сигнализации на объектах энергоузлов Тигильского района Камчатского края</t>
  </si>
  <si>
    <t>05.21</t>
  </si>
  <si>
    <t>08.20</t>
  </si>
  <si>
    <t>Оказание услуг по разработке проекта ОПР рабоыт по условиям пользования недрами с. Хаилино Олюторского района Камчатского края</t>
  </si>
  <si>
    <t>Оказание услуг по корректировке проектов предельно допустимых выбросов в атмосферу (ПДВ) объектов АО "Корякэнерго"</t>
  </si>
  <si>
    <t xml:space="preserve">Оказание услуг по составлению отчета с подсчетом запасов питьевых подземных вод (ППВ) для питьевого и хозяйственно-бытового водоснабжения с. Усть-Хайрюзово Тигильского района и п. Крутогоровский Соболевского района Камчатского края  </t>
  </si>
  <si>
    <t>12.22</t>
  </si>
  <si>
    <t>перевозка груза морским транспортом в период летней навигации</t>
  </si>
  <si>
    <t>04.21</t>
  </si>
  <si>
    <t>Транспортные услуги (автоперевозки) по перевозке  вахтового персонала по маршруту: г. Петропавловск-Камчатский – ДЭС 39 «Тревожное зарево» - г. Петропавловск-Камчатский</t>
  </si>
  <si>
    <t xml:space="preserve">Поставка дизельного масла   SAE 15W40 </t>
  </si>
  <si>
    <t>Масло в бочках 208 л</t>
  </si>
  <si>
    <t>Поставка  масла для газовых двигателей GAS 15W40</t>
  </si>
  <si>
    <t>Поставка топлива  для дизельных электростанций (-10)</t>
  </si>
  <si>
    <t>Поставка топлива  для дизельных электростанций и котельных (-37)</t>
  </si>
  <si>
    <t xml:space="preserve">Поставка запасных частей, оборудования, расходных и смазочных материалов  для бульдозеров, погрузчиков и экскаваторов (импортного производства) </t>
  </si>
  <si>
    <t xml:space="preserve">Поставка запасных частей, оборудования, расходных и смазочных материалов для вездеходов </t>
  </si>
  <si>
    <t>для вездеходов, в том числе  МТЛБ, ГТТ</t>
  </si>
  <si>
    <t>для бульдозеров, погрузчиков  и экскаваторов (импортного производства)</t>
  </si>
  <si>
    <t xml:space="preserve">Поставка запасных частей, оборудования, расходных и смазочных материалов  для бульдозеров, погрузчиков и экскаваторов (отечественного производства) </t>
  </si>
  <si>
    <t>для бульдозеров, экскаваторов, погрузчиков (отечественного производства)</t>
  </si>
  <si>
    <t>Оказание услуг по ремонту  автомобилей представительского класса  АУП с запасными частями, расходными и смазочными материалами</t>
  </si>
  <si>
    <t>Оказание услуг по ремонту  и обслуживанию автотехники АУП с запасными частями, расходными и смазочными материалами, комплексной уборке и бесконтактной мойке кузовов</t>
  </si>
  <si>
    <t>Оказание услуг по хранению и перевозке  топлива на месторождении «Асачинское» (ДЭС-39 "Тревожное зарево") Елизовского района Камчатского края</t>
  </si>
  <si>
    <t>Оказание услуг по хранению  топлива  на месторождении «Озерновское» (ДЭС-37 "Сигма") Елизовского района Камчатского края</t>
  </si>
  <si>
    <t>28.92.26.110</t>
  </si>
  <si>
    <t xml:space="preserve">Поставка экскаватора </t>
  </si>
  <si>
    <t>Поставка бульдозера</t>
  </si>
  <si>
    <t>Поставка погрузчика</t>
  </si>
  <si>
    <t>в бочках 209 л</t>
  </si>
  <si>
    <t>Транспортные услуги (морские перевозки)  по перевозке груза по маршруту г. Петропавловск-Камчатский  - портопункты  Камчатского края в период летней навигации</t>
  </si>
  <si>
    <t xml:space="preserve">Транспортные услуги (морские перевозки)  по перевозке груза по маршруту г. Петропавловск-Камчатский  - портопункты  Камчатского края в период зимней навигации </t>
  </si>
  <si>
    <t xml:space="preserve">Транспортные услуги (морские перевозки)  по перевозке груза по маршруту между портопунктами  побережья Камчатского края </t>
  </si>
  <si>
    <t>Транспортные услуги (автоперевозки) по перевозке груза по маршруту г. Петропавловск-Камчатский –  Усть-Камчатский  район Камчатского края (п. Усть-Камчатск, ДЭС-37 "Сигма")</t>
  </si>
  <si>
    <t>Транспортные услуги (автоперевозки) по перевозке груза по маршруту г. Петропавловск-Камчатский –  участок ДЭС-39 "Тревожное зарево" Елизовского  района Камчатского края</t>
  </si>
  <si>
    <t>30132916</t>
  </si>
  <si>
    <t>Работы по проведению капитального ремонта участка тепловых сетей с. Ачайваям Олюторского района Камчатского края</t>
  </si>
  <si>
    <t>Работы по проведению капитального ремонта ответвлений и вводов тепловой сети к жилым домам п. Крутогоровский Соболевского района Камчатского края</t>
  </si>
  <si>
    <t>Работы по проведению капитального ремонта пожарной сигнализации в зданиях котельных  Олюторского района Камчатского края</t>
  </si>
  <si>
    <t xml:space="preserve">Работы по проведению капитального ремонта повысительного насосного оборудования системы теплоснабжения с. Хаилино Олюторского района Камчатского края </t>
  </si>
  <si>
    <t xml:space="preserve">Работы по проведению капитального ремонта котла OLB-1500 RD-R  (школа) с. Вывенка Олюторского района Камчатского края </t>
  </si>
  <si>
    <t>30127907</t>
  </si>
  <si>
    <t>30124905</t>
  </si>
  <si>
    <t>30127912</t>
  </si>
  <si>
    <t>28.92.21</t>
  </si>
  <si>
    <t>41.20</t>
  </si>
  <si>
    <t>008</t>
  </si>
  <si>
    <t>43.99</t>
  </si>
  <si>
    <t>43.99.90</t>
  </si>
  <si>
    <t>Работы по капитальному ремонту противопожарных трубопроводов в зданиях  котельных населенных пунктов Камчатского края</t>
  </si>
  <si>
    <t>43.22</t>
  </si>
  <si>
    <t>43.22.11</t>
  </si>
  <si>
    <t>Работы по проведению капитального ремонта зданий котельных в населенных пунктах Камчатского края</t>
  </si>
  <si>
    <t>Работы по проведению капитального ремонта зданий и сооружений в п. Усть-Камчатск Усть-Камчатского района Камчатского края</t>
  </si>
  <si>
    <t xml:space="preserve">Работы по проведению ремонтов  ЗиС (электроснабжение) в населенных пунктах  Камчатского края </t>
  </si>
  <si>
    <t>35.3</t>
  </si>
  <si>
    <t>35.30.11.120</t>
  </si>
  <si>
    <t>50.20.29; 52.10.9; 52.2</t>
  </si>
  <si>
    <t>50.20.19.120; 52.21.19.190; 52.24.11; 52.24.12.120</t>
  </si>
  <si>
    <t>г. Владивосток - портопункты  побережья Камчатского края</t>
  </si>
  <si>
    <t>перевозка груза морским транспортом в период навигации, наличие площадок (склада) для хранения грузов в г. Владивостоке (или рядом)</t>
  </si>
  <si>
    <t xml:space="preserve">Оказание услуг по составлению отчета с подсчетом запасов питьевых подземных вод (ППВ) для питьевого и хозяйственно-бытового водоснабжения с. Ильпырское Карагинского района Камчатского края  </t>
  </si>
  <si>
    <t>В соответствии с Техническим Заданием: LUX OEM G12+ цвет красный в бочках (200  л)</t>
  </si>
  <si>
    <t>Работы по проведению капитального ремонта тепловой сети (вертикальный надземный компенсатор) по ул. Рыбацкая котельная  № 2 с. Усть-Хайрюзово Тигильского района Камчатского края</t>
  </si>
  <si>
    <t>Работы по реконструкции тепловых сетей с. Тымлат Карагинского района Камчатского края</t>
  </si>
  <si>
    <t>Работы по созданию и внедрению системы электронного документооборота закупочной деятельности на базе платформы «Norbit business trade (NBT) (2 этап)</t>
  </si>
  <si>
    <t>Передача прав на дополнительные модули  для системы электронного документооборота закупочной деятельности на базе платформы «Norbit business trade (NBT)</t>
  </si>
  <si>
    <t xml:space="preserve">Оказание услуг по организации  проживания,  питания и доставки персонала АО "Корякэнерго" на производственный участок  ДЭС-37 «Сигма» </t>
  </si>
  <si>
    <t xml:space="preserve">Оказание услуг по организации  проживания,  питания и доставки персонала АО "Корякэнерго" на производственный участок ДЭС-39  "Тревожное зарево" </t>
  </si>
  <si>
    <t>Поставка угля каменного</t>
  </si>
  <si>
    <t>Поставка топлива  для дизельных электростанций и котельных (II квартал 2020 года)</t>
  </si>
  <si>
    <t>Поставка топлива  для дизельных электростанций и котельных (III квартал 2020 года)</t>
  </si>
  <si>
    <t>Поставка топлива  для дизельных электростанций и котельных (IV квартал 2020 года)</t>
  </si>
  <si>
    <t>Оказание услуг по перевозке груза (морские перевозки)  по маршруту порты Дальнего Востока  - портопункты Камчатского края с услугами по перевалке и хранению грузов (складских услуг) в г. Владивостоке</t>
  </si>
  <si>
    <t>перевозка груза морским транспортом в период зимней навигации</t>
  </si>
  <si>
    <t>Масло  SAE 15W40  в бочках 208 л</t>
  </si>
  <si>
    <t>Масло  SAE 15W40   в бочках 208 л</t>
  </si>
  <si>
    <t>SK235 KOBELKO</t>
  </si>
  <si>
    <t>Shantui SD-13</t>
  </si>
  <si>
    <t>Zoomlion 160</t>
  </si>
  <si>
    <t>WZ30-25</t>
  </si>
  <si>
    <t xml:space="preserve"> ZL300G</t>
  </si>
  <si>
    <t xml:space="preserve">Поставка запасных частей, оборудования, расходных и смазочных материалов  для автомобилей отечественного производства (Уралы, ЗИЛ, УАЗ) </t>
  </si>
  <si>
    <t>для автомобилей отечественного производства (Уралы, ЗИЛ, УАЗ)</t>
  </si>
  <si>
    <t>46.71.1</t>
  </si>
  <si>
    <t>46.71.11</t>
  </si>
  <si>
    <t>19.20.21.310</t>
  </si>
  <si>
    <t>Работы по проведению капитального ремонта   тепловых сетей населенных пунктов  Олюторского района Камчатского края</t>
  </si>
  <si>
    <t>Работы по проведению капитального ремонта тепловых сетей п. Усть-Камчатск Усть-Камчатского района Камчатского края</t>
  </si>
  <si>
    <t xml:space="preserve">Работы по проведению капитального ремонта оборудования котельной  с. Тымлат Карагинского района Камчатского края </t>
  </si>
  <si>
    <t xml:space="preserve">Работы по проведению капитального ремонта основного и вспомогательного оборудования котельных в населенных пунктах Соболевского района Камчатского края </t>
  </si>
  <si>
    <t>30213</t>
  </si>
  <si>
    <t>Соболевский район Камчатский край</t>
  </si>
  <si>
    <t xml:space="preserve">Работы по проведению капитального ремонта основного и вспомогательного оборудования котельных п. Усть-Камчатск Усть-Камчатского района Камчатского края </t>
  </si>
  <si>
    <t xml:space="preserve">Работы по проведению капитального ремонта систем водоснабжения в населенных пунктах Камчатского края </t>
  </si>
  <si>
    <t>01.21</t>
  </si>
  <si>
    <t>01.22</t>
  </si>
  <si>
    <t>50.30.1</t>
  </si>
  <si>
    <t>50.30.11</t>
  </si>
  <si>
    <t>Поставка вспомогательного оборудования для нужд теплоснабжения</t>
  </si>
  <si>
    <t>55.20; 56.29.2</t>
  </si>
  <si>
    <t>55.20.19; 56.29.20</t>
  </si>
  <si>
    <t>26.20</t>
  </si>
  <si>
    <t>26.11;</t>
  </si>
  <si>
    <t>1 квартал</t>
  </si>
  <si>
    <t>2 квартал</t>
  </si>
  <si>
    <t>3 квартал</t>
  </si>
  <si>
    <t>4 квартал</t>
  </si>
  <si>
    <t>Последующие годы</t>
  </si>
  <si>
    <t>Поставка концентрата моющего средства для со-держания ДЭС</t>
  </si>
  <si>
    <t>26.51.7</t>
  </si>
  <si>
    <t>26.51</t>
  </si>
  <si>
    <t>Поставка средств автоматики котлов утилизаторов ДЭС</t>
  </si>
  <si>
    <t>Оказание услуг по разработке проекта  водозабора скважины питьевых подземных вод для питьевого и хозяйственно-бытового водоснабжения с. Тиличики Олюторского района Камчатского края</t>
  </si>
  <si>
    <t>Работы по разработке проектной документации на проведение работ по капитальному ремонту противопожарных трубопроводов в зданиях  котельных с. Тиличики и с. Хаилино Олюторского района Камчатского края</t>
  </si>
  <si>
    <t>Оказание услуг по водоотведению  здания АУП АО "Корякэнерго" по адресу ул. 60 лет Октября  д. 23  и котельной № 18 в п. Усть-Камчатск Усть-Камчатского района Камчатского края</t>
  </si>
  <si>
    <t>30.11</t>
  </si>
  <si>
    <t>30.11.9</t>
  </si>
  <si>
    <t>Услуги по проведению комплексного ремонта танкера "Арсеньев"</t>
  </si>
  <si>
    <t>28.29.13; 46.71.9</t>
  </si>
  <si>
    <t>28.29.13; 19.20.29.100</t>
  </si>
  <si>
    <t>Поставка расходных МТР для ДЭС РА"Пенжинская"</t>
  </si>
  <si>
    <t>Поставка расходных МТР для ДЭС РА"Белореченск"</t>
  </si>
  <si>
    <t>Поставка расходных МТР для ДЭС ООО "Вывенская"</t>
  </si>
  <si>
    <t>77.39</t>
  </si>
  <si>
    <t>77.39.19.110</t>
  </si>
  <si>
    <t>Аренда имущества на ДЭС-37  Сигма</t>
  </si>
  <si>
    <t>71.1</t>
  </si>
  <si>
    <t>71.12.20.190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</si>
</sst>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mm/yy"/>
  </numFmts>
  <fonts count="28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BD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" applyNumberFormat="0" applyAlignment="0" applyProtection="0"/>
    <xf numFmtId="0" fontId="14" fillId="6" borderId="2" applyNumberFormat="0" applyAlignment="0" applyProtection="0"/>
    <xf numFmtId="0" fontId="4" fillId="0" borderId="0"/>
    <xf numFmtId="0" fontId="8" fillId="0" borderId="0"/>
    <xf numFmtId="164" fontId="9" fillId="7" borderId="3">
      <alignment horizontal="center" vertical="center" wrapText="1"/>
    </xf>
    <xf numFmtId="0" fontId="10" fillId="2" borderId="0" applyNumberFormat="0" applyBorder="0" applyAlignment="0" applyProtection="0"/>
  </cellStyleXfs>
  <cellXfs count="185">
    <xf numFmtId="0" fontId="0" fillId="0" borderId="0" xfId="0"/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/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16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17" fontId="16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/>
    <xf numFmtId="0" fontId="3" fillId="0" borderId="6" xfId="0" applyFont="1" applyFill="1" applyBorder="1" applyAlignment="1">
      <alignment horizontal="center" wrapText="1"/>
    </xf>
    <xf numFmtId="0" fontId="16" fillId="0" borderId="3" xfId="0" applyFont="1" applyFill="1" applyBorder="1"/>
    <xf numFmtId="0" fontId="17" fillId="0" borderId="3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21" fillId="0" borderId="0" xfId="0" applyFont="1" applyFill="1"/>
    <xf numFmtId="4" fontId="0" fillId="0" borderId="0" xfId="0" applyNumberFormat="1" applyFill="1"/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6" fillId="8" borderId="3" xfId="0" applyFont="1" applyFill="1" applyBorder="1"/>
    <xf numFmtId="4" fontId="19" fillId="0" borderId="3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6" fillId="0" borderId="16" xfId="0" applyFont="1" applyFill="1" applyBorder="1"/>
    <xf numFmtId="0" fontId="17" fillId="0" borderId="16" xfId="0" applyFont="1" applyFill="1" applyBorder="1"/>
    <xf numFmtId="0" fontId="16" fillId="8" borderId="16" xfId="0" applyFont="1" applyFill="1" applyBorder="1"/>
    <xf numFmtId="0" fontId="17" fillId="0" borderId="15" xfId="0" applyFont="1" applyFill="1" applyBorder="1"/>
    <xf numFmtId="0" fontId="19" fillId="0" borderId="3" xfId="0" applyNumberFormat="1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4" fontId="3" fillId="8" borderId="3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16" fillId="8" borderId="3" xfId="0" applyNumberFormat="1" applyFont="1" applyFill="1" applyBorder="1" applyAlignment="1">
      <alignment horizontal="center" vertical="center" wrapText="1"/>
    </xf>
    <xf numFmtId="49" fontId="15" fillId="8" borderId="3" xfId="0" applyNumberFormat="1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/>
    </xf>
    <xf numFmtId="17" fontId="16" fillId="8" borderId="3" xfId="0" applyNumberFormat="1" applyFont="1" applyFill="1" applyBorder="1" applyAlignment="1">
      <alignment horizontal="center" vertical="center" wrapText="1"/>
    </xf>
    <xf numFmtId="4" fontId="3" fillId="8" borderId="3" xfId="0" applyNumberFormat="1" applyFont="1" applyFill="1" applyBorder="1" applyAlignment="1">
      <alignment horizontal="center" vertical="center"/>
    </xf>
    <xf numFmtId="2" fontId="7" fillId="8" borderId="3" xfId="0" applyNumberFormat="1" applyFont="1" applyFill="1" applyBorder="1" applyAlignment="1">
      <alignment horizontal="center" vertical="center" wrapText="1"/>
    </xf>
    <xf numFmtId="4" fontId="7" fillId="8" borderId="3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/>
    </xf>
    <xf numFmtId="49" fontId="16" fillId="8" borderId="3" xfId="0" applyNumberFormat="1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49" fontId="15" fillId="9" borderId="3" xfId="0" applyNumberFormat="1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3" xfId="0" applyNumberFormat="1" applyFont="1" applyFill="1" applyBorder="1" applyAlignment="1">
      <alignment horizontal="center" vertical="center" wrapText="1"/>
    </xf>
    <xf numFmtId="4" fontId="16" fillId="9" borderId="3" xfId="0" applyNumberFormat="1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49" fontId="15" fillId="8" borderId="16" xfId="0" applyNumberFormat="1" applyFont="1" applyFill="1" applyBorder="1" applyAlignment="1">
      <alignment horizontal="center" vertical="center" wrapText="1"/>
    </xf>
    <xf numFmtId="0" fontId="3" fillId="8" borderId="13" xfId="0" applyNumberFormat="1" applyFont="1" applyFill="1" applyBorder="1" applyAlignment="1">
      <alignment horizontal="center" vertical="center"/>
    </xf>
    <xf numFmtId="4" fontId="3" fillId="8" borderId="14" xfId="0" applyNumberFormat="1" applyFont="1" applyFill="1" applyBorder="1" applyAlignment="1">
      <alignment horizontal="center" vertical="center" wrapText="1"/>
    </xf>
    <xf numFmtId="165" fontId="3" fillId="8" borderId="3" xfId="0" applyNumberFormat="1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4" fontId="3" fillId="8" borderId="7" xfId="0" applyNumberFormat="1" applyFont="1" applyFill="1" applyBorder="1" applyAlignment="1">
      <alignment horizontal="center" vertical="center" wrapText="1"/>
    </xf>
    <xf numFmtId="49" fontId="3" fillId="8" borderId="7" xfId="0" applyNumberFormat="1" applyFont="1" applyFill="1" applyBorder="1" applyAlignment="1">
      <alignment horizontal="center" vertical="center" wrapText="1"/>
    </xf>
    <xf numFmtId="2" fontId="3" fillId="8" borderId="3" xfId="0" applyNumberFormat="1" applyFont="1" applyFill="1" applyBorder="1" applyAlignment="1">
      <alignment horizontal="center" vertical="center" wrapText="1"/>
    </xf>
    <xf numFmtId="1" fontId="3" fillId="8" borderId="3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/>
    </xf>
    <xf numFmtId="2" fontId="7" fillId="9" borderId="3" xfId="0" applyNumberFormat="1" applyFont="1" applyFill="1" applyBorder="1" applyAlignment="1">
      <alignment horizontal="center" vertical="center" wrapText="1"/>
    </xf>
    <xf numFmtId="4" fontId="7" fillId="9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horizontal="center" textRotation="90" wrapText="1"/>
    </xf>
    <xf numFmtId="0" fontId="3" fillId="0" borderId="26" xfId="0" applyFont="1" applyFill="1" applyBorder="1" applyAlignment="1">
      <alignment horizontal="center" textRotation="90" wrapText="1"/>
    </xf>
    <xf numFmtId="0" fontId="15" fillId="0" borderId="5" xfId="0" applyFont="1" applyFill="1" applyBorder="1" applyAlignment="1">
      <alignment horizontal="center" vertical="center" textRotation="90" wrapText="1"/>
    </xf>
    <xf numFmtId="0" fontId="15" fillId="0" borderId="8" xfId="0" applyFont="1" applyFill="1" applyBorder="1" applyAlignment="1">
      <alignment horizontal="center" vertical="center" textRotation="90" wrapText="1"/>
    </xf>
    <xf numFmtId="0" fontId="15" fillId="0" borderId="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9" xfId="0" applyNumberFormat="1" applyFont="1" applyFill="1" applyBorder="1" applyAlignment="1">
      <alignment horizontal="center" vertical="center" textRotation="90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0" borderId="16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5" fillId="0" borderId="16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textRotation="90" wrapText="1"/>
    </xf>
  </cellXfs>
  <cellStyles count="9">
    <cellStyle name="20% - Акцент5 2" xfId="1"/>
    <cellStyle name="60% - Акцент1 2" xfId="2"/>
    <cellStyle name="Вычисление 2" xfId="3"/>
    <cellStyle name="Контрольная ячейка 2" xfId="4"/>
    <cellStyle name="Обычный" xfId="0" builtinId="0"/>
    <cellStyle name="Обычный 2" xfId="5"/>
    <cellStyle name="Обычный 2 2" xfId="6"/>
    <cellStyle name="Стиль 1" xfId="7"/>
    <cellStyle name="Хороши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0"/>
  <sheetViews>
    <sheetView tabSelected="1" zoomScaleNormal="100" zoomScaleSheetLayoutView="82" workbookViewId="0">
      <pane xSplit="5" ySplit="4" topLeftCell="F32" activePane="bottomRight" state="frozen"/>
      <selection pane="topRight" activeCell="E1" sqref="E1"/>
      <selection pane="bottomLeft" activeCell="A18" sqref="A18"/>
      <selection pane="bottomRight" activeCell="I34" sqref="I34"/>
    </sheetView>
  </sheetViews>
  <sheetFormatPr defaultColWidth="8.85546875" defaultRowHeight="12.75"/>
  <cols>
    <col min="1" max="1" width="9" style="1" hidden="1" customWidth="1"/>
    <col min="2" max="2" width="9" style="71" customWidth="1"/>
    <col min="3" max="3" width="9" style="44" customWidth="1"/>
    <col min="4" max="4" width="11.28515625" style="44" customWidth="1"/>
    <col min="5" max="5" width="26.42578125" style="1" customWidth="1"/>
    <col min="6" max="6" width="27.140625" style="1" customWidth="1"/>
    <col min="7" max="7" width="14.140625" style="17" customWidth="1"/>
    <col min="8" max="8" width="8.7109375" style="17" customWidth="1"/>
    <col min="9" max="9" width="12.42578125" style="1" customWidth="1"/>
    <col min="10" max="10" width="11.7109375" style="30" customWidth="1"/>
    <col min="11" max="11" width="17.85546875" style="1" customWidth="1"/>
    <col min="12" max="12" width="16.42578125" style="45" customWidth="1"/>
    <col min="13" max="13" width="9.85546875" style="1" customWidth="1"/>
    <col min="14" max="14" width="8.7109375" style="1" customWidth="1"/>
    <col min="15" max="15" width="17.5703125" style="1" customWidth="1"/>
    <col min="16" max="16" width="13" style="17" customWidth="1"/>
    <col min="17" max="16384" width="8.85546875" style="1"/>
  </cols>
  <sheetData>
    <row r="1" spans="1:16" ht="13.5" customHeight="1" thickBot="1">
      <c r="A1" s="32"/>
      <c r="B1" s="146" t="s">
        <v>31</v>
      </c>
      <c r="C1" s="149" t="s">
        <v>62</v>
      </c>
      <c r="D1" s="149" t="s">
        <v>72</v>
      </c>
      <c r="E1" s="152" t="s">
        <v>8</v>
      </c>
      <c r="F1" s="153"/>
      <c r="G1" s="153"/>
      <c r="H1" s="153"/>
      <c r="I1" s="153"/>
      <c r="J1" s="153"/>
      <c r="K1" s="153"/>
      <c r="L1" s="153"/>
      <c r="M1" s="153"/>
      <c r="N1" s="154"/>
      <c r="O1" s="155" t="s">
        <v>28</v>
      </c>
      <c r="P1" s="158" t="s">
        <v>29</v>
      </c>
    </row>
    <row r="2" spans="1:16" ht="13.5" customHeight="1" thickBot="1">
      <c r="A2" s="32"/>
      <c r="B2" s="147"/>
      <c r="C2" s="150"/>
      <c r="D2" s="150"/>
      <c r="E2" s="155" t="s">
        <v>10</v>
      </c>
      <c r="F2" s="155" t="s">
        <v>11</v>
      </c>
      <c r="G2" s="161" t="s">
        <v>12</v>
      </c>
      <c r="H2" s="162"/>
      <c r="I2" s="163" t="s">
        <v>9</v>
      </c>
      <c r="J2" s="161" t="s">
        <v>15</v>
      </c>
      <c r="K2" s="162"/>
      <c r="L2" s="168" t="s">
        <v>110</v>
      </c>
      <c r="M2" s="161" t="s">
        <v>24</v>
      </c>
      <c r="N2" s="162"/>
      <c r="O2" s="156"/>
      <c r="P2" s="159"/>
    </row>
    <row r="3" spans="1:16" ht="68.25" thickBot="1">
      <c r="A3" s="32"/>
      <c r="B3" s="147"/>
      <c r="C3" s="150"/>
      <c r="D3" s="150"/>
      <c r="E3" s="156"/>
      <c r="F3" s="156"/>
      <c r="G3" s="166" t="s">
        <v>13</v>
      </c>
      <c r="H3" s="166" t="s">
        <v>14</v>
      </c>
      <c r="I3" s="164"/>
      <c r="J3" s="172" t="s">
        <v>16</v>
      </c>
      <c r="K3" s="166" t="s">
        <v>14</v>
      </c>
      <c r="L3" s="169"/>
      <c r="M3" s="18" t="s">
        <v>25</v>
      </c>
      <c r="N3" s="47" t="s">
        <v>27</v>
      </c>
      <c r="O3" s="156"/>
      <c r="P3" s="160"/>
    </row>
    <row r="4" spans="1:16" ht="22.5">
      <c r="A4" s="32"/>
      <c r="B4" s="147"/>
      <c r="C4" s="150"/>
      <c r="D4" s="150"/>
      <c r="E4" s="156"/>
      <c r="F4" s="156"/>
      <c r="G4" s="167"/>
      <c r="H4" s="167"/>
      <c r="I4" s="164"/>
      <c r="J4" s="184"/>
      <c r="K4" s="167"/>
      <c r="L4" s="169"/>
      <c r="M4" s="87" t="s">
        <v>26</v>
      </c>
      <c r="N4" s="88" t="s">
        <v>26</v>
      </c>
      <c r="O4" s="156"/>
      <c r="P4" s="87" t="s">
        <v>30</v>
      </c>
    </row>
    <row r="5" spans="1:16">
      <c r="A5" s="32"/>
      <c r="B5" s="89">
        <v>1</v>
      </c>
      <c r="C5" s="90">
        <v>2</v>
      </c>
      <c r="D5" s="90">
        <v>3</v>
      </c>
      <c r="E5" s="91">
        <v>4</v>
      </c>
      <c r="F5" s="92">
        <v>5</v>
      </c>
      <c r="G5" s="92">
        <v>6</v>
      </c>
      <c r="H5" s="92">
        <v>7</v>
      </c>
      <c r="I5" s="92">
        <v>8</v>
      </c>
      <c r="J5" s="93">
        <v>9</v>
      </c>
      <c r="K5" s="92">
        <v>10</v>
      </c>
      <c r="L5" s="92">
        <v>11</v>
      </c>
      <c r="M5" s="91">
        <v>12</v>
      </c>
      <c r="N5" s="91">
        <v>13</v>
      </c>
      <c r="O5" s="92">
        <v>14</v>
      </c>
      <c r="P5" s="94">
        <v>15</v>
      </c>
    </row>
    <row r="6" spans="1:16" ht="15">
      <c r="A6" s="32"/>
      <c r="B6" s="180" t="s">
        <v>488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s="3" customFormat="1" ht="51">
      <c r="A7" s="95"/>
      <c r="B7" s="35">
        <v>1</v>
      </c>
      <c r="C7" s="100" t="s">
        <v>289</v>
      </c>
      <c r="D7" s="100" t="s">
        <v>221</v>
      </c>
      <c r="E7" s="101" t="s">
        <v>164</v>
      </c>
      <c r="F7" s="101" t="s">
        <v>18</v>
      </c>
      <c r="G7" s="104">
        <v>168</v>
      </c>
      <c r="H7" s="101" t="s">
        <v>0</v>
      </c>
      <c r="I7" s="102">
        <v>50</v>
      </c>
      <c r="J7" s="113" t="s">
        <v>42</v>
      </c>
      <c r="K7" s="101" t="s">
        <v>49</v>
      </c>
      <c r="L7" s="110">
        <v>4575</v>
      </c>
      <c r="M7" s="103" t="s">
        <v>163</v>
      </c>
      <c r="N7" s="103" t="s">
        <v>166</v>
      </c>
      <c r="O7" s="101" t="s">
        <v>251</v>
      </c>
      <c r="P7" s="104" t="s">
        <v>48</v>
      </c>
    </row>
    <row r="8" spans="1:16" s="3" customFormat="1" ht="102">
      <c r="A8" s="95"/>
      <c r="B8" s="72">
        <f>B7+1</f>
        <v>2</v>
      </c>
      <c r="C8" s="100" t="s">
        <v>441</v>
      </c>
      <c r="D8" s="100" t="s">
        <v>442</v>
      </c>
      <c r="E8" s="101" t="s">
        <v>457</v>
      </c>
      <c r="F8" s="101" t="s">
        <v>444</v>
      </c>
      <c r="G8" s="101">
        <v>168</v>
      </c>
      <c r="H8" s="101" t="s">
        <v>0</v>
      </c>
      <c r="I8" s="102">
        <v>400</v>
      </c>
      <c r="J8" s="103" t="s">
        <v>22</v>
      </c>
      <c r="K8" s="101" t="s">
        <v>443</v>
      </c>
      <c r="L8" s="102">
        <v>6000</v>
      </c>
      <c r="M8" s="103" t="s">
        <v>163</v>
      </c>
      <c r="N8" s="103" t="s">
        <v>158</v>
      </c>
      <c r="O8" s="101" t="s">
        <v>252</v>
      </c>
      <c r="P8" s="104" t="s">
        <v>48</v>
      </c>
    </row>
    <row r="9" spans="1:16" s="3" customFormat="1" ht="102">
      <c r="A9" s="95"/>
      <c r="B9" s="72">
        <f>B8+1</f>
        <v>3</v>
      </c>
      <c r="C9" s="106" t="s">
        <v>73</v>
      </c>
      <c r="D9" s="100" t="s">
        <v>74</v>
      </c>
      <c r="E9" s="105" t="s">
        <v>176</v>
      </c>
      <c r="F9" s="101" t="s">
        <v>63</v>
      </c>
      <c r="G9" s="105">
        <f>IF(H9="тн",168,IF(H9="шт",796,IF(H9="кг",166,IF(H9="м2",55,IF(H9="м3",113,IF(H9="п.м.",18,IF(H9="секц",840,IF(H9="компл",839,0))))))))</f>
        <v>796</v>
      </c>
      <c r="H9" s="105" t="s">
        <v>7</v>
      </c>
      <c r="I9" s="102">
        <v>70</v>
      </c>
      <c r="J9" s="114" t="s">
        <v>131</v>
      </c>
      <c r="K9" s="109" t="s">
        <v>130</v>
      </c>
      <c r="L9" s="102">
        <v>931.2</v>
      </c>
      <c r="M9" s="103" t="s">
        <v>163</v>
      </c>
      <c r="N9" s="103" t="s">
        <v>166</v>
      </c>
      <c r="O9" s="101" t="s">
        <v>254</v>
      </c>
      <c r="P9" s="107" t="s">
        <v>56</v>
      </c>
    </row>
    <row r="10" spans="1:16" ht="76.5">
      <c r="A10" s="95">
        <v>12</v>
      </c>
      <c r="B10" s="72">
        <f>B9+1</f>
        <v>4</v>
      </c>
      <c r="C10" s="106" t="s">
        <v>85</v>
      </c>
      <c r="D10" s="100" t="s">
        <v>86</v>
      </c>
      <c r="E10" s="101" t="s">
        <v>387</v>
      </c>
      <c r="F10" s="101" t="s">
        <v>18</v>
      </c>
      <c r="G10" s="104">
        <f>IF(H10="тн",168,IF(H10="шт",796,IF(H10="кг",166,IF(H10="м2",55,IF(H10="м3",113,IF(H10="п.м.",18,IF(H10="секц",840,IF(H10="компл",839,0))))))))</f>
        <v>796</v>
      </c>
      <c r="H10" s="104" t="s">
        <v>7</v>
      </c>
      <c r="I10" s="102">
        <v>1</v>
      </c>
      <c r="J10" s="103" t="s">
        <v>40</v>
      </c>
      <c r="K10" s="101" t="s">
        <v>17</v>
      </c>
      <c r="L10" s="102">
        <v>480</v>
      </c>
      <c r="M10" s="103" t="s">
        <v>163</v>
      </c>
      <c r="N10" s="103" t="s">
        <v>193</v>
      </c>
      <c r="O10" s="101" t="s">
        <v>252</v>
      </c>
      <c r="P10" s="104" t="s">
        <v>48</v>
      </c>
    </row>
    <row r="11" spans="1:16" ht="318.75">
      <c r="A11" s="95">
        <v>13</v>
      </c>
      <c r="B11" s="72">
        <f t="shared" ref="B11:B79" si="0">B10+1</f>
        <v>5</v>
      </c>
      <c r="C11" s="100" t="s">
        <v>228</v>
      </c>
      <c r="D11" s="100" t="s">
        <v>229</v>
      </c>
      <c r="E11" s="101" t="s">
        <v>383</v>
      </c>
      <c r="F11" s="101" t="s">
        <v>138</v>
      </c>
      <c r="G11" s="108">
        <f>IF(H11="тн",168,IF(H11="шт",796,IF(H11="кг",166,IF(H11="м2",55,IF(H11="м3",113,IF(H11="п.м.",18,IF(H11="секц",840,IF(H11="компл",839,0))))))))</f>
        <v>796</v>
      </c>
      <c r="H11" s="101" t="s">
        <v>7</v>
      </c>
      <c r="I11" s="111">
        <v>86</v>
      </c>
      <c r="J11" s="103" t="s">
        <v>22</v>
      </c>
      <c r="K11" s="101" t="s">
        <v>33</v>
      </c>
      <c r="L11" s="112">
        <v>12689.68</v>
      </c>
      <c r="M11" s="103" t="s">
        <v>163</v>
      </c>
      <c r="N11" s="103" t="s">
        <v>158</v>
      </c>
      <c r="O11" s="101" t="s">
        <v>256</v>
      </c>
      <c r="P11" s="104" t="s">
        <v>56</v>
      </c>
    </row>
    <row r="12" spans="1:16" ht="38.25">
      <c r="A12" s="95">
        <v>17</v>
      </c>
      <c r="B12" s="72">
        <f t="shared" si="0"/>
        <v>6</v>
      </c>
      <c r="C12" s="100" t="s">
        <v>145</v>
      </c>
      <c r="D12" s="106" t="s">
        <v>146</v>
      </c>
      <c r="E12" s="101" t="s">
        <v>197</v>
      </c>
      <c r="F12" s="101" t="s">
        <v>18</v>
      </c>
      <c r="G12" s="108">
        <v>796</v>
      </c>
      <c r="H12" s="101" t="s">
        <v>61</v>
      </c>
      <c r="I12" s="134">
        <v>171</v>
      </c>
      <c r="J12" s="103" t="s">
        <v>22</v>
      </c>
      <c r="K12" s="101" t="s">
        <v>33</v>
      </c>
      <c r="L12" s="112">
        <v>712.73</v>
      </c>
      <c r="M12" s="103" t="s">
        <v>163</v>
      </c>
      <c r="N12" s="103" t="s">
        <v>158</v>
      </c>
      <c r="O12" s="101" t="s">
        <v>254</v>
      </c>
      <c r="P12" s="104" t="s">
        <v>56</v>
      </c>
    </row>
    <row r="13" spans="1:16" ht="89.25">
      <c r="A13" s="95">
        <v>16</v>
      </c>
      <c r="B13" s="72">
        <f t="shared" si="0"/>
        <v>7</v>
      </c>
      <c r="C13" s="100" t="s">
        <v>114</v>
      </c>
      <c r="D13" s="100" t="s">
        <v>90</v>
      </c>
      <c r="E13" s="101" t="s">
        <v>328</v>
      </c>
      <c r="F13" s="104" t="s">
        <v>51</v>
      </c>
      <c r="G13" s="108">
        <v>246</v>
      </c>
      <c r="H13" s="101" t="s">
        <v>202</v>
      </c>
      <c r="I13" s="102">
        <v>817800</v>
      </c>
      <c r="J13" s="103" t="s">
        <v>227</v>
      </c>
      <c r="K13" s="109" t="s">
        <v>239</v>
      </c>
      <c r="L13" s="110">
        <v>5509.8</v>
      </c>
      <c r="M13" s="103" t="s">
        <v>163</v>
      </c>
      <c r="N13" s="103" t="s">
        <v>158</v>
      </c>
      <c r="O13" s="101" t="s">
        <v>32</v>
      </c>
      <c r="P13" s="101" t="s">
        <v>48</v>
      </c>
    </row>
    <row r="14" spans="1:16" ht="63.75">
      <c r="A14" s="95">
        <v>15</v>
      </c>
      <c r="B14" s="72">
        <f t="shared" si="0"/>
        <v>8</v>
      </c>
      <c r="C14" s="100">
        <v>36</v>
      </c>
      <c r="D14" s="100">
        <v>36</v>
      </c>
      <c r="E14" s="101" t="s">
        <v>161</v>
      </c>
      <c r="F14" s="104" t="s">
        <v>52</v>
      </c>
      <c r="G14" s="101">
        <v>114</v>
      </c>
      <c r="H14" s="104" t="s">
        <v>149</v>
      </c>
      <c r="I14" s="102">
        <v>98567</v>
      </c>
      <c r="J14" s="135">
        <v>30219551</v>
      </c>
      <c r="K14" s="101" t="s">
        <v>159</v>
      </c>
      <c r="L14" s="102">
        <v>11232</v>
      </c>
      <c r="M14" s="103" t="s">
        <v>163</v>
      </c>
      <c r="N14" s="103" t="s">
        <v>158</v>
      </c>
      <c r="O14" s="101" t="s">
        <v>32</v>
      </c>
      <c r="P14" s="101" t="s">
        <v>48</v>
      </c>
    </row>
    <row r="15" spans="1:16" ht="102" customHeight="1">
      <c r="A15" s="95">
        <v>15</v>
      </c>
      <c r="B15" s="72">
        <f t="shared" si="0"/>
        <v>9</v>
      </c>
      <c r="C15" s="100">
        <v>36</v>
      </c>
      <c r="D15" s="100">
        <v>36</v>
      </c>
      <c r="E15" s="101" t="s">
        <v>499</v>
      </c>
      <c r="F15" s="104" t="s">
        <v>347</v>
      </c>
      <c r="G15" s="101">
        <v>114</v>
      </c>
      <c r="H15" s="104" t="s">
        <v>149</v>
      </c>
      <c r="I15" s="102">
        <v>9200</v>
      </c>
      <c r="J15" s="135">
        <v>30219551</v>
      </c>
      <c r="K15" s="101" t="s">
        <v>159</v>
      </c>
      <c r="L15" s="102">
        <v>424.08</v>
      </c>
      <c r="M15" s="103" t="s">
        <v>163</v>
      </c>
      <c r="N15" s="103" t="s">
        <v>158</v>
      </c>
      <c r="O15" s="101" t="s">
        <v>32</v>
      </c>
      <c r="P15" s="101" t="s">
        <v>48</v>
      </c>
    </row>
    <row r="16" spans="1:16" ht="63.75">
      <c r="A16" s="95">
        <v>19</v>
      </c>
      <c r="B16" s="72">
        <f t="shared" si="0"/>
        <v>10</v>
      </c>
      <c r="C16" s="100" t="s">
        <v>439</v>
      </c>
      <c r="D16" s="100" t="s">
        <v>440</v>
      </c>
      <c r="E16" s="101" t="s">
        <v>348</v>
      </c>
      <c r="F16" s="104" t="s">
        <v>349</v>
      </c>
      <c r="G16" s="101">
        <v>233</v>
      </c>
      <c r="H16" s="104" t="s">
        <v>350</v>
      </c>
      <c r="I16" s="102">
        <v>254.57</v>
      </c>
      <c r="J16" s="103" t="s">
        <v>40</v>
      </c>
      <c r="K16" s="101" t="s">
        <v>17</v>
      </c>
      <c r="L16" s="102">
        <v>1278</v>
      </c>
      <c r="M16" s="103" t="s">
        <v>163</v>
      </c>
      <c r="N16" s="103" t="s">
        <v>158</v>
      </c>
      <c r="O16" s="101" t="s">
        <v>32</v>
      </c>
      <c r="P16" s="101" t="s">
        <v>48</v>
      </c>
    </row>
    <row r="17" spans="1:16" ht="25.5">
      <c r="A17" s="95">
        <v>38</v>
      </c>
      <c r="B17" s="72">
        <f t="shared" si="0"/>
        <v>11</v>
      </c>
      <c r="C17" s="100" t="s">
        <v>148</v>
      </c>
      <c r="D17" s="106" t="s">
        <v>148</v>
      </c>
      <c r="E17" s="101" t="s">
        <v>205</v>
      </c>
      <c r="F17" s="101" t="s">
        <v>18</v>
      </c>
      <c r="G17" s="108">
        <f t="shared" ref="G17:G18" si="1">IF(H17="тн",168,IF(H17="шт",796,IF(H17="кг",166,IF(H17="м2",55,IF(H17="м3",113,IF(H17="п.м.",18,IF(H17="секц",840,IF(H17="компл",839,0))))))))</f>
        <v>796</v>
      </c>
      <c r="H17" s="101" t="s">
        <v>7</v>
      </c>
      <c r="I17" s="102" t="s">
        <v>1</v>
      </c>
      <c r="J17" s="103">
        <v>30401</v>
      </c>
      <c r="K17" s="101" t="s">
        <v>17</v>
      </c>
      <c r="L17" s="102">
        <v>800</v>
      </c>
      <c r="M17" s="103" t="s">
        <v>163</v>
      </c>
      <c r="N17" s="103" t="s">
        <v>158</v>
      </c>
      <c r="O17" s="101" t="s">
        <v>254</v>
      </c>
      <c r="P17" s="104" t="s">
        <v>56</v>
      </c>
    </row>
    <row r="18" spans="1:16" ht="25.5">
      <c r="A18" s="95">
        <v>39</v>
      </c>
      <c r="B18" s="72">
        <f t="shared" si="0"/>
        <v>12</v>
      </c>
      <c r="C18" s="106" t="s">
        <v>135</v>
      </c>
      <c r="D18" s="106" t="s">
        <v>153</v>
      </c>
      <c r="E18" s="101" t="s">
        <v>207</v>
      </c>
      <c r="F18" s="101" t="s">
        <v>18</v>
      </c>
      <c r="G18" s="108">
        <f t="shared" si="1"/>
        <v>796</v>
      </c>
      <c r="H18" s="101" t="s">
        <v>7</v>
      </c>
      <c r="I18" s="102" t="s">
        <v>1</v>
      </c>
      <c r="J18" s="103" t="s">
        <v>40</v>
      </c>
      <c r="K18" s="109" t="s">
        <v>17</v>
      </c>
      <c r="L18" s="102">
        <v>3800</v>
      </c>
      <c r="M18" s="103" t="s">
        <v>163</v>
      </c>
      <c r="N18" s="103" t="s">
        <v>158</v>
      </c>
      <c r="O18" s="101" t="s">
        <v>254</v>
      </c>
      <c r="P18" s="107" t="s">
        <v>56</v>
      </c>
    </row>
    <row r="19" spans="1:16" ht="63.75">
      <c r="A19" s="95">
        <v>36</v>
      </c>
      <c r="B19" s="72">
        <f t="shared" si="0"/>
        <v>13</v>
      </c>
      <c r="C19" s="100" t="s">
        <v>92</v>
      </c>
      <c r="D19" s="100" t="s">
        <v>93</v>
      </c>
      <c r="E19" s="101" t="s">
        <v>257</v>
      </c>
      <c r="F19" s="101" t="s">
        <v>18</v>
      </c>
      <c r="G19" s="108">
        <v>796</v>
      </c>
      <c r="H19" s="101" t="s">
        <v>7</v>
      </c>
      <c r="I19" s="134" t="s">
        <v>5</v>
      </c>
      <c r="J19" s="103" t="s">
        <v>40</v>
      </c>
      <c r="K19" s="101" t="s">
        <v>17</v>
      </c>
      <c r="L19" s="102">
        <v>500</v>
      </c>
      <c r="M19" s="103" t="s">
        <v>163</v>
      </c>
      <c r="N19" s="103" t="s">
        <v>158</v>
      </c>
      <c r="O19" s="101" t="s">
        <v>32</v>
      </c>
      <c r="P19" s="101" t="s">
        <v>48</v>
      </c>
    </row>
    <row r="20" spans="1:16" s="29" customFormat="1" ht="76.5">
      <c r="A20" s="95">
        <v>26</v>
      </c>
      <c r="B20" s="72">
        <f t="shared" si="0"/>
        <v>14</v>
      </c>
      <c r="C20" s="100" t="s">
        <v>92</v>
      </c>
      <c r="D20" s="100" t="s">
        <v>93</v>
      </c>
      <c r="E20" s="101" t="s">
        <v>405</v>
      </c>
      <c r="F20" s="101" t="s">
        <v>18</v>
      </c>
      <c r="G20" s="108">
        <v>796</v>
      </c>
      <c r="H20" s="101" t="s">
        <v>7</v>
      </c>
      <c r="I20" s="134" t="s">
        <v>5</v>
      </c>
      <c r="J20" s="103" t="s">
        <v>40</v>
      </c>
      <c r="K20" s="101" t="s">
        <v>17</v>
      </c>
      <c r="L20" s="102">
        <v>600</v>
      </c>
      <c r="M20" s="103" t="s">
        <v>163</v>
      </c>
      <c r="N20" s="103" t="s">
        <v>158</v>
      </c>
      <c r="O20" s="101" t="s">
        <v>32</v>
      </c>
      <c r="P20" s="101" t="s">
        <v>48</v>
      </c>
    </row>
    <row r="21" spans="1:16" s="29" customFormat="1" ht="89.25">
      <c r="A21" s="95">
        <v>27</v>
      </c>
      <c r="B21" s="72">
        <f t="shared" si="0"/>
        <v>15</v>
      </c>
      <c r="C21" s="100" t="s">
        <v>92</v>
      </c>
      <c r="D21" s="100" t="s">
        <v>93</v>
      </c>
      <c r="E21" s="101" t="s">
        <v>406</v>
      </c>
      <c r="F21" s="101" t="s">
        <v>18</v>
      </c>
      <c r="G21" s="108">
        <v>796</v>
      </c>
      <c r="H21" s="101" t="s">
        <v>7</v>
      </c>
      <c r="I21" s="134" t="s">
        <v>5</v>
      </c>
      <c r="J21" s="103" t="s">
        <v>40</v>
      </c>
      <c r="K21" s="101" t="s">
        <v>17</v>
      </c>
      <c r="L21" s="102">
        <v>800</v>
      </c>
      <c r="M21" s="103" t="s">
        <v>163</v>
      </c>
      <c r="N21" s="103" t="s">
        <v>158</v>
      </c>
      <c r="O21" s="101" t="s">
        <v>32</v>
      </c>
      <c r="P21" s="101" t="s">
        <v>48</v>
      </c>
    </row>
    <row r="22" spans="1:16" ht="38.25">
      <c r="A22" s="95">
        <v>36</v>
      </c>
      <c r="B22" s="72">
        <f t="shared" si="0"/>
        <v>16</v>
      </c>
      <c r="C22" s="100" t="s">
        <v>117</v>
      </c>
      <c r="D22" s="100" t="s">
        <v>94</v>
      </c>
      <c r="E22" s="101" t="s">
        <v>277</v>
      </c>
      <c r="F22" s="101" t="s">
        <v>58</v>
      </c>
      <c r="G22" s="108">
        <f t="shared" ref="G22:G27" si="2">IF(H22="тн",168,IF(H22="шт",796,IF(H22="кг",166,IF(H22="м2",55,IF(H22="м3",113,IF(H22="п.м.",18,IF(H22="секц",840,IF(H22="компл",839,0))))))))</f>
        <v>168</v>
      </c>
      <c r="H22" s="101" t="s">
        <v>0</v>
      </c>
      <c r="I22" s="111">
        <v>300</v>
      </c>
      <c r="J22" s="103" t="s">
        <v>20</v>
      </c>
      <c r="K22" s="101" t="s">
        <v>43</v>
      </c>
      <c r="L22" s="112">
        <v>675</v>
      </c>
      <c r="M22" s="103" t="s">
        <v>163</v>
      </c>
      <c r="N22" s="103" t="s">
        <v>158</v>
      </c>
      <c r="O22" s="101" t="s">
        <v>32</v>
      </c>
      <c r="P22" s="104" t="s">
        <v>48</v>
      </c>
    </row>
    <row r="23" spans="1:16" ht="76.5">
      <c r="A23" s="95">
        <v>37</v>
      </c>
      <c r="B23" s="72">
        <f t="shared" si="0"/>
        <v>17</v>
      </c>
      <c r="C23" s="115" t="s">
        <v>117</v>
      </c>
      <c r="D23" s="115" t="s">
        <v>94</v>
      </c>
      <c r="E23" s="116" t="s">
        <v>407</v>
      </c>
      <c r="F23" s="116" t="s">
        <v>58</v>
      </c>
      <c r="G23" s="136">
        <f t="shared" si="2"/>
        <v>168</v>
      </c>
      <c r="H23" s="116" t="s">
        <v>0</v>
      </c>
      <c r="I23" s="137">
        <v>1100</v>
      </c>
      <c r="J23" s="118" t="s">
        <v>216</v>
      </c>
      <c r="K23" s="116" t="s">
        <v>215</v>
      </c>
      <c r="L23" s="138">
        <v>4782.8599999999997</v>
      </c>
      <c r="M23" s="118" t="s">
        <v>163</v>
      </c>
      <c r="N23" s="118" t="s">
        <v>158</v>
      </c>
      <c r="O23" s="116" t="s">
        <v>32</v>
      </c>
      <c r="P23" s="119" t="s">
        <v>48</v>
      </c>
    </row>
    <row r="24" spans="1:16" s="29" customFormat="1" ht="63.75">
      <c r="A24" s="95">
        <v>32</v>
      </c>
      <c r="B24" s="72">
        <f t="shared" si="0"/>
        <v>18</v>
      </c>
      <c r="C24" s="115" t="s">
        <v>117</v>
      </c>
      <c r="D24" s="115" t="s">
        <v>94</v>
      </c>
      <c r="E24" s="116" t="s">
        <v>408</v>
      </c>
      <c r="F24" s="116" t="s">
        <v>58</v>
      </c>
      <c r="G24" s="136">
        <f t="shared" si="2"/>
        <v>168</v>
      </c>
      <c r="H24" s="116" t="s">
        <v>0</v>
      </c>
      <c r="I24" s="137">
        <v>350</v>
      </c>
      <c r="J24" s="118" t="s">
        <v>216</v>
      </c>
      <c r="K24" s="116" t="s">
        <v>215</v>
      </c>
      <c r="L24" s="138">
        <v>1496.59</v>
      </c>
      <c r="M24" s="118" t="s">
        <v>163</v>
      </c>
      <c r="N24" s="118" t="s">
        <v>158</v>
      </c>
      <c r="O24" s="116" t="s">
        <v>32</v>
      </c>
      <c r="P24" s="119" t="s">
        <v>48</v>
      </c>
    </row>
    <row r="25" spans="1:16" s="29" customFormat="1" ht="76.5">
      <c r="A25" s="95">
        <v>32</v>
      </c>
      <c r="B25" s="72">
        <f t="shared" si="0"/>
        <v>19</v>
      </c>
      <c r="C25" s="100" t="s">
        <v>233</v>
      </c>
      <c r="D25" s="100" t="s">
        <v>234</v>
      </c>
      <c r="E25" s="101" t="s">
        <v>451</v>
      </c>
      <c r="F25" s="101" t="s">
        <v>55</v>
      </c>
      <c r="G25" s="104">
        <f t="shared" si="2"/>
        <v>796</v>
      </c>
      <c r="H25" s="104" t="s">
        <v>7</v>
      </c>
      <c r="I25" s="102" t="s">
        <v>1</v>
      </c>
      <c r="J25" s="103" t="s">
        <v>226</v>
      </c>
      <c r="K25" s="109" t="s">
        <v>156</v>
      </c>
      <c r="L25" s="102">
        <v>1861.5</v>
      </c>
      <c r="M25" s="103" t="s">
        <v>163</v>
      </c>
      <c r="N25" s="103" t="s">
        <v>158</v>
      </c>
      <c r="O25" s="101" t="s">
        <v>32</v>
      </c>
      <c r="P25" s="101" t="s">
        <v>48</v>
      </c>
    </row>
    <row r="26" spans="1:16" s="3" customFormat="1" ht="76.5">
      <c r="A26" s="95">
        <v>40</v>
      </c>
      <c r="B26" s="72">
        <f t="shared" si="0"/>
        <v>20</v>
      </c>
      <c r="C26" s="100" t="s">
        <v>484</v>
      </c>
      <c r="D26" s="100" t="s">
        <v>485</v>
      </c>
      <c r="E26" s="101" t="s">
        <v>452</v>
      </c>
      <c r="F26" s="101" t="s">
        <v>55</v>
      </c>
      <c r="G26" s="104">
        <f t="shared" si="2"/>
        <v>796</v>
      </c>
      <c r="H26" s="104" t="s">
        <v>7</v>
      </c>
      <c r="I26" s="102" t="s">
        <v>1</v>
      </c>
      <c r="J26" s="103" t="s">
        <v>216</v>
      </c>
      <c r="K26" s="101" t="s">
        <v>215</v>
      </c>
      <c r="L26" s="102">
        <v>6698.12</v>
      </c>
      <c r="M26" s="103" t="s">
        <v>163</v>
      </c>
      <c r="N26" s="103" t="s">
        <v>158</v>
      </c>
      <c r="O26" s="101" t="s">
        <v>32</v>
      </c>
      <c r="P26" s="101" t="s">
        <v>48</v>
      </c>
    </row>
    <row r="27" spans="1:16" ht="25.5">
      <c r="A27" s="95">
        <v>41</v>
      </c>
      <c r="B27" s="72">
        <f t="shared" si="0"/>
        <v>21</v>
      </c>
      <c r="C27" s="100" t="s">
        <v>296</v>
      </c>
      <c r="D27" s="100" t="s">
        <v>295</v>
      </c>
      <c r="E27" s="101" t="s">
        <v>293</v>
      </c>
      <c r="F27" s="101" t="s">
        <v>316</v>
      </c>
      <c r="G27" s="108">
        <f t="shared" si="2"/>
        <v>796</v>
      </c>
      <c r="H27" s="101" t="s">
        <v>7</v>
      </c>
      <c r="I27" s="111">
        <v>1</v>
      </c>
      <c r="J27" s="103" t="s">
        <v>40</v>
      </c>
      <c r="K27" s="101" t="s">
        <v>17</v>
      </c>
      <c r="L27" s="112">
        <v>612.5</v>
      </c>
      <c r="M27" s="103" t="s">
        <v>163</v>
      </c>
      <c r="N27" s="103" t="s">
        <v>158</v>
      </c>
      <c r="O27" s="101" t="s">
        <v>32</v>
      </c>
      <c r="P27" s="104" t="s">
        <v>48</v>
      </c>
    </row>
    <row r="28" spans="1:16" ht="89.25">
      <c r="A28" s="96"/>
      <c r="B28" s="72">
        <f t="shared" si="0"/>
        <v>22</v>
      </c>
      <c r="C28" s="106" t="s">
        <v>85</v>
      </c>
      <c r="D28" s="100" t="s">
        <v>86</v>
      </c>
      <c r="E28" s="101" t="s">
        <v>497</v>
      </c>
      <c r="F28" s="101" t="s">
        <v>18</v>
      </c>
      <c r="G28" s="104">
        <f t="shared" ref="G28:G36" si="3">IF(H28="тн",168,IF(H28="шт",796,IF(H28="кг",166,IF(H28="м2",55,IF(H28="м3",113,IF(H28="п.м.",18,IF(H28="секц",840,IF(H28="компл",839,0))))))))</f>
        <v>796</v>
      </c>
      <c r="H28" s="104" t="s">
        <v>7</v>
      </c>
      <c r="I28" s="102">
        <v>1</v>
      </c>
      <c r="J28" s="103" t="s">
        <v>40</v>
      </c>
      <c r="K28" s="101" t="s">
        <v>17</v>
      </c>
      <c r="L28" s="102">
        <v>480</v>
      </c>
      <c r="M28" s="103" t="s">
        <v>163</v>
      </c>
      <c r="N28" s="103" t="s">
        <v>193</v>
      </c>
      <c r="O28" s="101" t="s">
        <v>252</v>
      </c>
      <c r="P28" s="104" t="s">
        <v>48</v>
      </c>
    </row>
    <row r="29" spans="1:16" ht="38.25">
      <c r="A29" s="96"/>
      <c r="B29" s="72">
        <f t="shared" si="0"/>
        <v>23</v>
      </c>
      <c r="C29" s="113" t="s">
        <v>500</v>
      </c>
      <c r="D29" s="103" t="s">
        <v>501</v>
      </c>
      <c r="E29" s="130" t="s">
        <v>502</v>
      </c>
      <c r="F29" s="101" t="s">
        <v>55</v>
      </c>
      <c r="G29" s="104">
        <f t="shared" si="3"/>
        <v>796</v>
      </c>
      <c r="H29" s="104" t="s">
        <v>7</v>
      </c>
      <c r="I29" s="102">
        <v>1</v>
      </c>
      <c r="J29" s="103" t="s">
        <v>312</v>
      </c>
      <c r="K29" s="101" t="s">
        <v>102</v>
      </c>
      <c r="L29" s="102">
        <v>14496.36</v>
      </c>
      <c r="M29" s="103" t="s">
        <v>163</v>
      </c>
      <c r="N29" s="103" t="s">
        <v>158</v>
      </c>
      <c r="O29" s="101" t="s">
        <v>32</v>
      </c>
      <c r="P29" s="101" t="s">
        <v>48</v>
      </c>
    </row>
    <row r="30" spans="1:16" ht="25.5">
      <c r="A30" s="96"/>
      <c r="B30" s="72">
        <f t="shared" si="0"/>
        <v>24</v>
      </c>
      <c r="C30" s="100" t="s">
        <v>503</v>
      </c>
      <c r="D30" s="100" t="s">
        <v>504</v>
      </c>
      <c r="E30" s="130" t="s">
        <v>505</v>
      </c>
      <c r="F30" s="101" t="s">
        <v>55</v>
      </c>
      <c r="G30" s="104">
        <f t="shared" si="3"/>
        <v>796</v>
      </c>
      <c r="H30" s="104" t="s">
        <v>7</v>
      </c>
      <c r="I30" s="102" t="s">
        <v>1</v>
      </c>
      <c r="J30" s="103" t="s">
        <v>40</v>
      </c>
      <c r="K30" s="101" t="s">
        <v>17</v>
      </c>
      <c r="L30" s="102">
        <v>678.8</v>
      </c>
      <c r="M30" s="103" t="s">
        <v>163</v>
      </c>
      <c r="N30" s="103" t="s">
        <v>163</v>
      </c>
      <c r="O30" s="101" t="s">
        <v>32</v>
      </c>
      <c r="P30" s="101" t="s">
        <v>48</v>
      </c>
    </row>
    <row r="31" spans="1:16" ht="25.5">
      <c r="A31" s="96"/>
      <c r="B31" s="72">
        <f t="shared" si="0"/>
        <v>25</v>
      </c>
      <c r="C31" s="100" t="s">
        <v>503</v>
      </c>
      <c r="D31" s="100" t="s">
        <v>504</v>
      </c>
      <c r="E31" s="130" t="s">
        <v>506</v>
      </c>
      <c r="F31" s="101" t="s">
        <v>55</v>
      </c>
      <c r="G31" s="104">
        <f t="shared" si="3"/>
        <v>796</v>
      </c>
      <c r="H31" s="104" t="s">
        <v>7</v>
      </c>
      <c r="I31" s="102" t="s">
        <v>1</v>
      </c>
      <c r="J31" s="103" t="s">
        <v>40</v>
      </c>
      <c r="K31" s="101" t="s">
        <v>17</v>
      </c>
      <c r="L31" s="102">
        <v>649.63</v>
      </c>
      <c r="M31" s="103" t="s">
        <v>163</v>
      </c>
      <c r="N31" s="103" t="s">
        <v>163</v>
      </c>
      <c r="O31" s="101" t="s">
        <v>32</v>
      </c>
      <c r="P31" s="101" t="s">
        <v>48</v>
      </c>
    </row>
    <row r="32" spans="1:16" ht="25.5">
      <c r="A32" s="96"/>
      <c r="B32" s="72">
        <f t="shared" si="0"/>
        <v>26</v>
      </c>
      <c r="C32" s="100" t="s">
        <v>503</v>
      </c>
      <c r="D32" s="100" t="s">
        <v>504</v>
      </c>
      <c r="E32" s="130" t="s">
        <v>507</v>
      </c>
      <c r="F32" s="101" t="s">
        <v>55</v>
      </c>
      <c r="G32" s="104">
        <f t="shared" si="3"/>
        <v>796</v>
      </c>
      <c r="H32" s="104" t="s">
        <v>7</v>
      </c>
      <c r="I32" s="102" t="s">
        <v>1</v>
      </c>
      <c r="J32" s="103" t="s">
        <v>40</v>
      </c>
      <c r="K32" s="101" t="s">
        <v>17</v>
      </c>
      <c r="L32" s="102">
        <v>1064.71</v>
      </c>
      <c r="M32" s="103" t="s">
        <v>163</v>
      </c>
      <c r="N32" s="103" t="s">
        <v>163</v>
      </c>
      <c r="O32" s="101" t="s">
        <v>32</v>
      </c>
      <c r="P32" s="101" t="s">
        <v>48</v>
      </c>
    </row>
    <row r="33" spans="1:16" ht="89.25">
      <c r="A33" s="96">
        <v>130</v>
      </c>
      <c r="B33" s="72">
        <f t="shared" si="0"/>
        <v>27</v>
      </c>
      <c r="C33" s="43" t="s">
        <v>320</v>
      </c>
      <c r="D33" s="43" t="s">
        <v>320</v>
      </c>
      <c r="E33" s="78" t="s">
        <v>450</v>
      </c>
      <c r="F33" s="78" t="s">
        <v>23</v>
      </c>
      <c r="G33" s="5">
        <v>796</v>
      </c>
      <c r="H33" s="27" t="s">
        <v>7</v>
      </c>
      <c r="I33" s="28">
        <v>4</v>
      </c>
      <c r="J33" s="75" t="s">
        <v>40</v>
      </c>
      <c r="K33" s="78" t="s">
        <v>17</v>
      </c>
      <c r="L33" s="77">
        <v>8000</v>
      </c>
      <c r="M33" s="16">
        <v>43862</v>
      </c>
      <c r="N33" s="16">
        <v>44166</v>
      </c>
      <c r="O33" s="78" t="s">
        <v>32</v>
      </c>
      <c r="P33" s="2" t="s">
        <v>48</v>
      </c>
    </row>
    <row r="34" spans="1:16" ht="89.25">
      <c r="A34" s="96">
        <v>130</v>
      </c>
      <c r="B34" s="72">
        <f t="shared" si="0"/>
        <v>28</v>
      </c>
      <c r="C34" s="43" t="s">
        <v>320</v>
      </c>
      <c r="D34" s="43" t="s">
        <v>320</v>
      </c>
      <c r="E34" s="78" t="s">
        <v>449</v>
      </c>
      <c r="F34" s="78" t="s">
        <v>23</v>
      </c>
      <c r="G34" s="5">
        <v>796</v>
      </c>
      <c r="H34" s="27" t="s">
        <v>7</v>
      </c>
      <c r="I34" s="28">
        <v>1</v>
      </c>
      <c r="J34" s="75" t="s">
        <v>40</v>
      </c>
      <c r="K34" s="78" t="s">
        <v>17</v>
      </c>
      <c r="L34" s="77">
        <v>3000</v>
      </c>
      <c r="M34" s="16">
        <v>43862</v>
      </c>
      <c r="N34" s="16">
        <v>44166</v>
      </c>
      <c r="O34" s="78" t="s">
        <v>32</v>
      </c>
      <c r="P34" s="2" t="s">
        <v>48</v>
      </c>
    </row>
    <row r="35" spans="1:16" ht="76.5">
      <c r="A35" s="96">
        <v>130</v>
      </c>
      <c r="B35" s="72">
        <f t="shared" si="0"/>
        <v>29</v>
      </c>
      <c r="C35" s="43" t="s">
        <v>95</v>
      </c>
      <c r="D35" s="43" t="s">
        <v>118</v>
      </c>
      <c r="E35" s="78" t="s">
        <v>283</v>
      </c>
      <c r="F35" s="78" t="s">
        <v>18</v>
      </c>
      <c r="G35" s="85">
        <v>796</v>
      </c>
      <c r="H35" s="27" t="s">
        <v>7</v>
      </c>
      <c r="I35" s="28">
        <v>8</v>
      </c>
      <c r="J35" s="75" t="s">
        <v>40</v>
      </c>
      <c r="K35" s="78" t="s">
        <v>17</v>
      </c>
      <c r="L35" s="77">
        <v>230</v>
      </c>
      <c r="M35" s="16">
        <v>43862</v>
      </c>
      <c r="N35" s="16">
        <v>44228</v>
      </c>
      <c r="O35" s="78" t="s">
        <v>32</v>
      </c>
      <c r="P35" s="2" t="s">
        <v>48</v>
      </c>
    </row>
    <row r="36" spans="1:16" ht="114.75">
      <c r="A36" s="96"/>
      <c r="B36" s="72">
        <f t="shared" si="0"/>
        <v>30</v>
      </c>
      <c r="C36" s="100" t="s">
        <v>511</v>
      </c>
      <c r="D36" s="100" t="s">
        <v>512</v>
      </c>
      <c r="E36" s="130" t="s">
        <v>498</v>
      </c>
      <c r="F36" s="130" t="s">
        <v>18</v>
      </c>
      <c r="G36" s="131">
        <f t="shared" si="3"/>
        <v>796</v>
      </c>
      <c r="H36" s="131" t="s">
        <v>7</v>
      </c>
      <c r="I36" s="132">
        <f>SUM(I27:I28)</f>
        <v>2</v>
      </c>
      <c r="J36" s="133" t="s">
        <v>22</v>
      </c>
      <c r="K36" s="130" t="s">
        <v>33</v>
      </c>
      <c r="L36" s="132">
        <v>300</v>
      </c>
      <c r="M36" s="103" t="s">
        <v>73</v>
      </c>
      <c r="N36" s="103" t="s">
        <v>193</v>
      </c>
      <c r="O36" s="101" t="s">
        <v>32</v>
      </c>
      <c r="P36" s="104" t="s">
        <v>48</v>
      </c>
    </row>
    <row r="37" spans="1:16" ht="25.5">
      <c r="A37" s="96"/>
      <c r="B37" s="72">
        <f t="shared" si="0"/>
        <v>31</v>
      </c>
      <c r="C37" s="129" t="s">
        <v>494</v>
      </c>
      <c r="D37" s="129" t="s">
        <v>495</v>
      </c>
      <c r="E37" s="124" t="s">
        <v>496</v>
      </c>
      <c r="F37" s="124" t="s">
        <v>18</v>
      </c>
      <c r="G37" s="105">
        <v>796</v>
      </c>
      <c r="H37" s="105" t="s">
        <v>7</v>
      </c>
      <c r="I37" s="102" t="s">
        <v>1</v>
      </c>
      <c r="J37" s="103" t="s">
        <v>40</v>
      </c>
      <c r="K37" s="109" t="s">
        <v>17</v>
      </c>
      <c r="L37" s="102">
        <v>325.05</v>
      </c>
      <c r="M37" s="103" t="s">
        <v>73</v>
      </c>
      <c r="N37" s="103" t="s">
        <v>166</v>
      </c>
      <c r="O37" s="101" t="s">
        <v>254</v>
      </c>
      <c r="P37" s="107" t="s">
        <v>56</v>
      </c>
    </row>
    <row r="38" spans="1:16" ht="51">
      <c r="A38" s="95">
        <v>38</v>
      </c>
      <c r="B38" s="72">
        <f t="shared" si="0"/>
        <v>32</v>
      </c>
      <c r="C38" s="40" t="s">
        <v>100</v>
      </c>
      <c r="D38" s="26" t="s">
        <v>100</v>
      </c>
      <c r="E38" s="78" t="s">
        <v>206</v>
      </c>
      <c r="F38" s="78" t="s">
        <v>57</v>
      </c>
      <c r="G38" s="5">
        <f t="shared" ref="G38:G46" si="4">IF(H38="тн",168,IF(H38="шт",796,IF(H38="кг",166,IF(H38="м2",55,IF(H38="м3",113,IF(H38="п.м.",18,IF(H38="секц",840,IF(H38="компл",839,0))))))))</f>
        <v>166</v>
      </c>
      <c r="H38" s="78" t="s">
        <v>46</v>
      </c>
      <c r="I38" s="77" t="s">
        <v>1</v>
      </c>
      <c r="J38" s="75">
        <v>30401</v>
      </c>
      <c r="K38" s="78" t="s">
        <v>17</v>
      </c>
      <c r="L38" s="77">
        <v>2000</v>
      </c>
      <c r="M38" s="75" t="s">
        <v>73</v>
      </c>
      <c r="N38" s="75" t="s">
        <v>158</v>
      </c>
      <c r="O38" s="78" t="s">
        <v>254</v>
      </c>
      <c r="P38" s="2" t="s">
        <v>56</v>
      </c>
    </row>
    <row r="39" spans="1:16" ht="63.75">
      <c r="A39" s="95">
        <v>38</v>
      </c>
      <c r="B39" s="72">
        <f t="shared" si="0"/>
        <v>33</v>
      </c>
      <c r="C39" s="40" t="s">
        <v>231</v>
      </c>
      <c r="D39" s="26" t="s">
        <v>129</v>
      </c>
      <c r="E39" s="78" t="s">
        <v>285</v>
      </c>
      <c r="F39" s="78" t="s">
        <v>18</v>
      </c>
      <c r="G39" s="5">
        <f t="shared" si="4"/>
        <v>796</v>
      </c>
      <c r="H39" s="78" t="s">
        <v>7</v>
      </c>
      <c r="I39" s="77" t="s">
        <v>1</v>
      </c>
      <c r="J39" s="75">
        <v>30401</v>
      </c>
      <c r="K39" s="78" t="s">
        <v>17</v>
      </c>
      <c r="L39" s="77">
        <v>800</v>
      </c>
      <c r="M39" s="75" t="s">
        <v>73</v>
      </c>
      <c r="N39" s="75" t="s">
        <v>158</v>
      </c>
      <c r="O39" s="78" t="s">
        <v>254</v>
      </c>
      <c r="P39" s="2" t="s">
        <v>56</v>
      </c>
    </row>
    <row r="40" spans="1:16" ht="51">
      <c r="A40" s="95">
        <v>19</v>
      </c>
      <c r="B40" s="72">
        <f t="shared" si="0"/>
        <v>34</v>
      </c>
      <c r="C40" s="40" t="s">
        <v>231</v>
      </c>
      <c r="D40" s="26" t="s">
        <v>129</v>
      </c>
      <c r="E40" s="78" t="s">
        <v>400</v>
      </c>
      <c r="F40" s="78" t="s">
        <v>401</v>
      </c>
      <c r="G40" s="5">
        <f t="shared" si="4"/>
        <v>796</v>
      </c>
      <c r="H40" s="78" t="s">
        <v>7</v>
      </c>
      <c r="I40" s="77" t="s">
        <v>1</v>
      </c>
      <c r="J40" s="75">
        <v>30401</v>
      </c>
      <c r="K40" s="78" t="s">
        <v>17</v>
      </c>
      <c r="L40" s="77">
        <v>2000</v>
      </c>
      <c r="M40" s="75" t="s">
        <v>73</v>
      </c>
      <c r="N40" s="75" t="s">
        <v>158</v>
      </c>
      <c r="O40" s="78" t="s">
        <v>254</v>
      </c>
      <c r="P40" s="2" t="s">
        <v>56</v>
      </c>
    </row>
    <row r="41" spans="1:16" s="6" customFormat="1" ht="76.5">
      <c r="A41" s="96"/>
      <c r="B41" s="72">
        <f t="shared" si="0"/>
        <v>35</v>
      </c>
      <c r="C41" s="40" t="s">
        <v>231</v>
      </c>
      <c r="D41" s="26" t="s">
        <v>128</v>
      </c>
      <c r="E41" s="78" t="s">
        <v>399</v>
      </c>
      <c r="F41" s="78" t="s">
        <v>402</v>
      </c>
      <c r="G41" s="5">
        <f t="shared" si="4"/>
        <v>796</v>
      </c>
      <c r="H41" s="78" t="s">
        <v>7</v>
      </c>
      <c r="I41" s="77" t="s">
        <v>1</v>
      </c>
      <c r="J41" s="75">
        <v>30401</v>
      </c>
      <c r="K41" s="78" t="s">
        <v>17</v>
      </c>
      <c r="L41" s="77">
        <v>2200</v>
      </c>
      <c r="M41" s="75" t="s">
        <v>73</v>
      </c>
      <c r="N41" s="75" t="s">
        <v>158</v>
      </c>
      <c r="O41" s="78" t="s">
        <v>254</v>
      </c>
      <c r="P41" s="2" t="s">
        <v>56</v>
      </c>
    </row>
    <row r="42" spans="1:16" s="3" customFormat="1" ht="76.5">
      <c r="A42" s="95">
        <v>20</v>
      </c>
      <c r="B42" s="72">
        <f t="shared" si="0"/>
        <v>36</v>
      </c>
      <c r="C42" s="40" t="s">
        <v>231</v>
      </c>
      <c r="D42" s="26" t="s">
        <v>129</v>
      </c>
      <c r="E42" s="78" t="s">
        <v>466</v>
      </c>
      <c r="F42" s="78" t="s">
        <v>467</v>
      </c>
      <c r="G42" s="5">
        <f t="shared" si="4"/>
        <v>796</v>
      </c>
      <c r="H42" s="78" t="s">
        <v>7</v>
      </c>
      <c r="I42" s="77" t="s">
        <v>1</v>
      </c>
      <c r="J42" s="75">
        <v>30401</v>
      </c>
      <c r="K42" s="78" t="s">
        <v>17</v>
      </c>
      <c r="L42" s="77">
        <v>9500</v>
      </c>
      <c r="M42" s="75" t="s">
        <v>73</v>
      </c>
      <c r="N42" s="75" t="s">
        <v>158</v>
      </c>
      <c r="O42" s="78" t="s">
        <v>254</v>
      </c>
      <c r="P42" s="2" t="s">
        <v>56</v>
      </c>
    </row>
    <row r="43" spans="1:16" s="3" customFormat="1" ht="76.5">
      <c r="A43" s="95">
        <v>23</v>
      </c>
      <c r="B43" s="72">
        <f t="shared" si="0"/>
        <v>37</v>
      </c>
      <c r="C43" s="40" t="s">
        <v>231</v>
      </c>
      <c r="D43" s="26" t="s">
        <v>129</v>
      </c>
      <c r="E43" s="78" t="s">
        <v>403</v>
      </c>
      <c r="F43" s="78" t="s">
        <v>404</v>
      </c>
      <c r="G43" s="5">
        <f t="shared" si="4"/>
        <v>796</v>
      </c>
      <c r="H43" s="78" t="s">
        <v>7</v>
      </c>
      <c r="I43" s="77" t="s">
        <v>1</v>
      </c>
      <c r="J43" s="75">
        <v>30401</v>
      </c>
      <c r="K43" s="78" t="s">
        <v>17</v>
      </c>
      <c r="L43" s="77">
        <v>1300</v>
      </c>
      <c r="M43" s="75" t="s">
        <v>73</v>
      </c>
      <c r="N43" s="75" t="s">
        <v>158</v>
      </c>
      <c r="O43" s="78" t="s">
        <v>254</v>
      </c>
      <c r="P43" s="2" t="s">
        <v>56</v>
      </c>
    </row>
    <row r="44" spans="1:16" ht="51">
      <c r="A44" s="95">
        <v>25</v>
      </c>
      <c r="B44" s="72">
        <f t="shared" si="0"/>
        <v>38</v>
      </c>
      <c r="C44" s="40" t="s">
        <v>231</v>
      </c>
      <c r="D44" s="26" t="s">
        <v>129</v>
      </c>
      <c r="E44" s="78" t="s">
        <v>284</v>
      </c>
      <c r="F44" s="78" t="s">
        <v>141</v>
      </c>
      <c r="G44" s="5">
        <f t="shared" si="4"/>
        <v>796</v>
      </c>
      <c r="H44" s="78" t="s">
        <v>7</v>
      </c>
      <c r="I44" s="77" t="s">
        <v>1</v>
      </c>
      <c r="J44" s="75">
        <v>30401</v>
      </c>
      <c r="K44" s="78" t="s">
        <v>17</v>
      </c>
      <c r="L44" s="77">
        <v>500</v>
      </c>
      <c r="M44" s="75" t="s">
        <v>73</v>
      </c>
      <c r="N44" s="75" t="s">
        <v>158</v>
      </c>
      <c r="O44" s="78" t="s">
        <v>254</v>
      </c>
      <c r="P44" s="2" t="s">
        <v>56</v>
      </c>
    </row>
    <row r="45" spans="1:16" s="3" customFormat="1" ht="25.5">
      <c r="A45" s="95">
        <v>10</v>
      </c>
      <c r="B45" s="72">
        <f t="shared" si="0"/>
        <v>39</v>
      </c>
      <c r="C45" s="26" t="s">
        <v>150</v>
      </c>
      <c r="D45" s="40" t="s">
        <v>151</v>
      </c>
      <c r="E45" s="78" t="s">
        <v>250</v>
      </c>
      <c r="F45" s="78" t="s">
        <v>18</v>
      </c>
      <c r="G45" s="2">
        <f t="shared" si="4"/>
        <v>168</v>
      </c>
      <c r="H45" s="2" t="s">
        <v>0</v>
      </c>
      <c r="I45" s="77">
        <v>20</v>
      </c>
      <c r="J45" s="75" t="s">
        <v>22</v>
      </c>
      <c r="K45" s="78" t="s">
        <v>33</v>
      </c>
      <c r="L45" s="77">
        <v>140</v>
      </c>
      <c r="M45" s="75" t="s">
        <v>73</v>
      </c>
      <c r="N45" s="75" t="s">
        <v>158</v>
      </c>
      <c r="O45" s="78" t="s">
        <v>32</v>
      </c>
      <c r="P45" s="2" t="s">
        <v>48</v>
      </c>
    </row>
    <row r="46" spans="1:16" s="3" customFormat="1" ht="63.75">
      <c r="A46" s="95"/>
      <c r="B46" s="72">
        <f t="shared" si="0"/>
        <v>40</v>
      </c>
      <c r="C46" s="40" t="s">
        <v>288</v>
      </c>
      <c r="D46" s="40" t="s">
        <v>375</v>
      </c>
      <c r="E46" s="35" t="s">
        <v>376</v>
      </c>
      <c r="F46" s="78" t="s">
        <v>18</v>
      </c>
      <c r="G46" s="10">
        <f t="shared" si="4"/>
        <v>796</v>
      </c>
      <c r="H46" s="10" t="s">
        <v>7</v>
      </c>
      <c r="I46" s="10" t="s">
        <v>1</v>
      </c>
      <c r="J46" s="75" t="s">
        <v>175</v>
      </c>
      <c r="K46" s="11" t="s">
        <v>17</v>
      </c>
      <c r="L46" s="77">
        <v>4820.3</v>
      </c>
      <c r="M46" s="75" t="s">
        <v>73</v>
      </c>
      <c r="N46" s="75" t="s">
        <v>166</v>
      </c>
      <c r="O46" s="78" t="s">
        <v>254</v>
      </c>
      <c r="P46" s="9" t="s">
        <v>56</v>
      </c>
    </row>
    <row r="47" spans="1:16" s="29" customFormat="1" ht="25.5">
      <c r="A47" s="95">
        <v>32</v>
      </c>
      <c r="B47" s="72">
        <f t="shared" si="0"/>
        <v>41</v>
      </c>
      <c r="C47" s="40" t="s">
        <v>220</v>
      </c>
      <c r="D47" s="40" t="s">
        <v>222</v>
      </c>
      <c r="E47" s="78" t="s">
        <v>394</v>
      </c>
      <c r="F47" s="78" t="s">
        <v>395</v>
      </c>
      <c r="G47" s="78">
        <v>112</v>
      </c>
      <c r="H47" s="78" t="s">
        <v>54</v>
      </c>
      <c r="I47" s="77">
        <v>31408</v>
      </c>
      <c r="J47" s="7" t="s">
        <v>131</v>
      </c>
      <c r="K47" s="11" t="s">
        <v>130</v>
      </c>
      <c r="L47" s="77">
        <v>4830.79</v>
      </c>
      <c r="M47" s="75" t="s">
        <v>73</v>
      </c>
      <c r="N47" s="75" t="s">
        <v>193</v>
      </c>
      <c r="O47" s="78" t="s">
        <v>254</v>
      </c>
      <c r="P47" s="2" t="s">
        <v>56</v>
      </c>
    </row>
    <row r="48" spans="1:16" s="29" customFormat="1" ht="25.5">
      <c r="A48" s="95">
        <v>32</v>
      </c>
      <c r="B48" s="72">
        <f t="shared" si="0"/>
        <v>42</v>
      </c>
      <c r="C48" s="40" t="s">
        <v>220</v>
      </c>
      <c r="D48" s="40" t="s">
        <v>222</v>
      </c>
      <c r="E48" s="78" t="s">
        <v>396</v>
      </c>
      <c r="F48" s="78" t="s">
        <v>413</v>
      </c>
      <c r="G48" s="78">
        <v>112</v>
      </c>
      <c r="H48" s="78" t="s">
        <v>54</v>
      </c>
      <c r="I48" s="77">
        <v>1632</v>
      </c>
      <c r="J48" s="75" t="s">
        <v>40</v>
      </c>
      <c r="K48" s="78" t="s">
        <v>17</v>
      </c>
      <c r="L48" s="77">
        <v>226.41</v>
      </c>
      <c r="M48" s="75" t="s">
        <v>73</v>
      </c>
      <c r="N48" s="75" t="s">
        <v>193</v>
      </c>
      <c r="O48" s="78" t="s">
        <v>254</v>
      </c>
      <c r="P48" s="2" t="s">
        <v>56</v>
      </c>
    </row>
    <row r="49" spans="1:16" s="29" customFormat="1" ht="25.5" collapsed="1">
      <c r="A49" s="95">
        <v>32</v>
      </c>
      <c r="B49" s="72">
        <f t="shared" si="0"/>
        <v>43</v>
      </c>
      <c r="C49" s="26" t="s">
        <v>266</v>
      </c>
      <c r="D49" s="26" t="s">
        <v>261</v>
      </c>
      <c r="E49" s="78" t="s">
        <v>178</v>
      </c>
      <c r="F49" s="78" t="s">
        <v>18</v>
      </c>
      <c r="G49" s="5">
        <f t="shared" ref="G49:G78" si="5">IF(H49="тн",168,IF(H49="шт",796,IF(H49="кг",166,IF(H49="м2",55,IF(H49="м3",113,IF(H49="п.м.",18,IF(H49="секц",840,IF(H49="компл",839,0))))))))</f>
        <v>796</v>
      </c>
      <c r="H49" s="2" t="s">
        <v>7</v>
      </c>
      <c r="I49" s="77" t="s">
        <v>1</v>
      </c>
      <c r="J49" s="75" t="s">
        <v>131</v>
      </c>
      <c r="K49" s="11" t="s">
        <v>130</v>
      </c>
      <c r="L49" s="77">
        <v>1350</v>
      </c>
      <c r="M49" s="75" t="s">
        <v>73</v>
      </c>
      <c r="N49" s="75" t="s">
        <v>340</v>
      </c>
      <c r="O49" s="78" t="s">
        <v>254</v>
      </c>
      <c r="P49" s="78" t="s">
        <v>56</v>
      </c>
    </row>
    <row r="50" spans="1:16" s="29" customFormat="1" ht="38.25" collapsed="1">
      <c r="A50" s="95">
        <v>32</v>
      </c>
      <c r="B50" s="72">
        <f t="shared" si="0"/>
        <v>44</v>
      </c>
      <c r="C50" s="26" t="s">
        <v>266</v>
      </c>
      <c r="D50" s="26" t="s">
        <v>261</v>
      </c>
      <c r="E50" s="78" t="s">
        <v>179</v>
      </c>
      <c r="F50" s="78" t="s">
        <v>18</v>
      </c>
      <c r="G50" s="5">
        <f t="shared" si="5"/>
        <v>796</v>
      </c>
      <c r="H50" s="2" t="s">
        <v>7</v>
      </c>
      <c r="I50" s="77" t="s">
        <v>1</v>
      </c>
      <c r="J50" s="75" t="s">
        <v>131</v>
      </c>
      <c r="K50" s="11" t="s">
        <v>130</v>
      </c>
      <c r="L50" s="77">
        <v>5600</v>
      </c>
      <c r="M50" s="75" t="s">
        <v>73</v>
      </c>
      <c r="N50" s="75" t="s">
        <v>340</v>
      </c>
      <c r="O50" s="78" t="s">
        <v>254</v>
      </c>
      <c r="P50" s="78" t="s">
        <v>56</v>
      </c>
    </row>
    <row r="51" spans="1:16" s="3" customFormat="1" ht="38.25">
      <c r="A51" s="96">
        <v>131</v>
      </c>
      <c r="B51" s="72">
        <f t="shared" si="0"/>
        <v>45</v>
      </c>
      <c r="C51" s="26" t="s">
        <v>266</v>
      </c>
      <c r="D51" s="26" t="s">
        <v>261</v>
      </c>
      <c r="E51" s="78" t="s">
        <v>180</v>
      </c>
      <c r="F51" s="78" t="s">
        <v>18</v>
      </c>
      <c r="G51" s="5">
        <f t="shared" si="5"/>
        <v>796</v>
      </c>
      <c r="H51" s="2" t="s">
        <v>7</v>
      </c>
      <c r="I51" s="77" t="s">
        <v>1</v>
      </c>
      <c r="J51" s="7" t="s">
        <v>40</v>
      </c>
      <c r="K51" s="11" t="s">
        <v>17</v>
      </c>
      <c r="L51" s="77">
        <v>215.6</v>
      </c>
      <c r="M51" s="75" t="s">
        <v>73</v>
      </c>
      <c r="N51" s="75" t="s">
        <v>340</v>
      </c>
      <c r="O51" s="78" t="s">
        <v>254</v>
      </c>
      <c r="P51" s="78" t="s">
        <v>56</v>
      </c>
    </row>
    <row r="52" spans="1:16" ht="38.25">
      <c r="A52" s="95"/>
      <c r="B52" s="72">
        <f t="shared" si="0"/>
        <v>46</v>
      </c>
      <c r="C52" s="26" t="s">
        <v>276</v>
      </c>
      <c r="D52" s="26" t="s">
        <v>275</v>
      </c>
      <c r="E52" s="78" t="s">
        <v>373</v>
      </c>
      <c r="F52" s="78" t="s">
        <v>18</v>
      </c>
      <c r="G52" s="5">
        <f t="shared" si="5"/>
        <v>796</v>
      </c>
      <c r="H52" s="78" t="s">
        <v>7</v>
      </c>
      <c r="I52" s="77" t="s">
        <v>1</v>
      </c>
      <c r="J52" s="75" t="s">
        <v>40</v>
      </c>
      <c r="K52" s="11" t="s">
        <v>17</v>
      </c>
      <c r="L52" s="77">
        <v>1000</v>
      </c>
      <c r="M52" s="16">
        <v>43862</v>
      </c>
      <c r="N52" s="75" t="s">
        <v>342</v>
      </c>
      <c r="O52" s="78" t="s">
        <v>254</v>
      </c>
      <c r="P52" s="9" t="s">
        <v>56</v>
      </c>
    </row>
    <row r="53" spans="1:16" ht="25.5">
      <c r="A53" s="95">
        <v>51</v>
      </c>
      <c r="B53" s="72">
        <f t="shared" si="0"/>
        <v>47</v>
      </c>
      <c r="C53" s="26" t="s">
        <v>276</v>
      </c>
      <c r="D53" s="26" t="s">
        <v>275</v>
      </c>
      <c r="E53" s="78" t="s">
        <v>374</v>
      </c>
      <c r="F53" s="78" t="s">
        <v>18</v>
      </c>
      <c r="G53" s="5">
        <f t="shared" si="5"/>
        <v>796</v>
      </c>
      <c r="H53" s="78" t="s">
        <v>7</v>
      </c>
      <c r="I53" s="77" t="s">
        <v>1</v>
      </c>
      <c r="J53" s="75" t="s">
        <v>40</v>
      </c>
      <c r="K53" s="11" t="s">
        <v>17</v>
      </c>
      <c r="L53" s="77">
        <v>500</v>
      </c>
      <c r="M53" s="16">
        <v>43862</v>
      </c>
      <c r="N53" s="75" t="s">
        <v>342</v>
      </c>
      <c r="O53" s="78" t="s">
        <v>254</v>
      </c>
      <c r="P53" s="9" t="s">
        <v>56</v>
      </c>
    </row>
    <row r="54" spans="1:16" s="3" customFormat="1" ht="25.5">
      <c r="A54" s="95"/>
      <c r="B54" s="72">
        <f t="shared" si="0"/>
        <v>48</v>
      </c>
      <c r="C54" s="26" t="s">
        <v>276</v>
      </c>
      <c r="D54" s="26" t="s">
        <v>275</v>
      </c>
      <c r="E54" s="78" t="s">
        <v>212</v>
      </c>
      <c r="F54" s="78" t="s">
        <v>18</v>
      </c>
      <c r="G54" s="5">
        <f t="shared" si="5"/>
        <v>796</v>
      </c>
      <c r="H54" s="78" t="s">
        <v>7</v>
      </c>
      <c r="I54" s="77" t="s">
        <v>1</v>
      </c>
      <c r="J54" s="75" t="s">
        <v>40</v>
      </c>
      <c r="K54" s="11" t="s">
        <v>17</v>
      </c>
      <c r="L54" s="77">
        <v>13398</v>
      </c>
      <c r="M54" s="16">
        <v>43862</v>
      </c>
      <c r="N54" s="75" t="s">
        <v>242</v>
      </c>
      <c r="O54" s="78" t="s">
        <v>254</v>
      </c>
      <c r="P54" s="9" t="s">
        <v>56</v>
      </c>
    </row>
    <row r="55" spans="1:16" s="3" customFormat="1" ht="38.25">
      <c r="A55" s="95"/>
      <c r="B55" s="72">
        <f t="shared" si="0"/>
        <v>49</v>
      </c>
      <c r="C55" s="106" t="s">
        <v>276</v>
      </c>
      <c r="D55" s="125" t="s">
        <v>275</v>
      </c>
      <c r="E55" s="101" t="s">
        <v>493</v>
      </c>
      <c r="F55" s="101" t="s">
        <v>18</v>
      </c>
      <c r="G55" s="126">
        <f>IF(H55="тн",168,IF(H55="шт",796,IF(H55="кг",166,IF(H55="м2",55,IF(H55="м3",113,IF(H55="п.м.",18,IF(H55="секц",840,IF(H55="компл",839,0))))))))</f>
        <v>796</v>
      </c>
      <c r="H55" s="101" t="s">
        <v>7</v>
      </c>
      <c r="I55" s="102" t="s">
        <v>1</v>
      </c>
      <c r="J55" s="103" t="s">
        <v>40</v>
      </c>
      <c r="K55" s="109" t="s">
        <v>17</v>
      </c>
      <c r="L55" s="127">
        <v>102</v>
      </c>
      <c r="M55" s="128">
        <v>43862</v>
      </c>
      <c r="N55" s="103" t="s">
        <v>242</v>
      </c>
      <c r="O55" s="101" t="s">
        <v>254</v>
      </c>
      <c r="P55" s="107" t="s">
        <v>56</v>
      </c>
    </row>
    <row r="56" spans="1:16" ht="63.75">
      <c r="A56" s="95"/>
      <c r="B56" s="72">
        <f t="shared" si="0"/>
        <v>50</v>
      </c>
      <c r="C56" s="40" t="s">
        <v>83</v>
      </c>
      <c r="D56" s="40" t="s">
        <v>219</v>
      </c>
      <c r="E56" s="78" t="s">
        <v>345</v>
      </c>
      <c r="F56" s="78" t="s">
        <v>18</v>
      </c>
      <c r="G56" s="2">
        <f t="shared" si="5"/>
        <v>796</v>
      </c>
      <c r="H56" s="2" t="s">
        <v>7</v>
      </c>
      <c r="I56" s="77">
        <v>21</v>
      </c>
      <c r="J56" s="75" t="s">
        <v>22</v>
      </c>
      <c r="K56" s="78" t="s">
        <v>33</v>
      </c>
      <c r="L56" s="77">
        <v>625.20000000000005</v>
      </c>
      <c r="M56" s="75" t="s">
        <v>73</v>
      </c>
      <c r="N56" s="75" t="s">
        <v>158</v>
      </c>
      <c r="O56" s="78" t="s">
        <v>252</v>
      </c>
      <c r="P56" s="2" t="s">
        <v>48</v>
      </c>
    </row>
    <row r="57" spans="1:16" s="3" customFormat="1" ht="76.5">
      <c r="A57" s="97"/>
      <c r="B57" s="72">
        <f t="shared" si="0"/>
        <v>51</v>
      </c>
      <c r="C57" s="26" t="s">
        <v>98</v>
      </c>
      <c r="D57" s="40" t="s">
        <v>187</v>
      </c>
      <c r="E57" s="78" t="s">
        <v>188</v>
      </c>
      <c r="F57" s="78" t="s">
        <v>18</v>
      </c>
      <c r="G57" s="2">
        <f t="shared" si="5"/>
        <v>796</v>
      </c>
      <c r="H57" s="2" t="s">
        <v>7</v>
      </c>
      <c r="I57" s="77">
        <v>42</v>
      </c>
      <c r="J57" s="75" t="s">
        <v>22</v>
      </c>
      <c r="K57" s="78" t="s">
        <v>33</v>
      </c>
      <c r="L57" s="77">
        <v>4095.6</v>
      </c>
      <c r="M57" s="75" t="s">
        <v>73</v>
      </c>
      <c r="N57" s="75" t="s">
        <v>340</v>
      </c>
      <c r="O57" s="78" t="s">
        <v>252</v>
      </c>
      <c r="P57" s="2" t="s">
        <v>48</v>
      </c>
    </row>
    <row r="58" spans="1:16" s="3" customFormat="1" ht="89.25">
      <c r="A58" s="97"/>
      <c r="B58" s="72">
        <f t="shared" si="0"/>
        <v>52</v>
      </c>
      <c r="C58" s="26" t="s">
        <v>98</v>
      </c>
      <c r="D58" s="40" t="s">
        <v>187</v>
      </c>
      <c r="E58" s="78" t="s">
        <v>325</v>
      </c>
      <c r="F58" s="78" t="s">
        <v>18</v>
      </c>
      <c r="G58" s="2">
        <f t="shared" si="5"/>
        <v>796</v>
      </c>
      <c r="H58" s="2" t="s">
        <v>7</v>
      </c>
      <c r="I58" s="77">
        <v>50</v>
      </c>
      <c r="J58" s="75" t="s">
        <v>218</v>
      </c>
      <c r="K58" s="78" t="s">
        <v>238</v>
      </c>
      <c r="L58" s="77">
        <v>2270.4</v>
      </c>
      <c r="M58" s="75" t="s">
        <v>73</v>
      </c>
      <c r="N58" s="75" t="s">
        <v>340</v>
      </c>
      <c r="O58" s="78" t="s">
        <v>252</v>
      </c>
      <c r="P58" s="2" t="s">
        <v>48</v>
      </c>
    </row>
    <row r="59" spans="1:16" s="3" customFormat="1" ht="76.5" collapsed="1">
      <c r="A59" s="95">
        <v>47</v>
      </c>
      <c r="B59" s="72">
        <f t="shared" si="0"/>
        <v>53</v>
      </c>
      <c r="C59" s="40" t="s">
        <v>228</v>
      </c>
      <c r="D59" s="40" t="s">
        <v>229</v>
      </c>
      <c r="E59" s="78" t="s">
        <v>422</v>
      </c>
      <c r="F59" s="78" t="s">
        <v>18</v>
      </c>
      <c r="G59" s="2">
        <f t="shared" si="5"/>
        <v>796</v>
      </c>
      <c r="H59" s="78" t="s">
        <v>7</v>
      </c>
      <c r="I59" s="8">
        <v>6</v>
      </c>
      <c r="J59" s="75" t="s">
        <v>47</v>
      </c>
      <c r="K59" s="78" t="s">
        <v>240</v>
      </c>
      <c r="L59" s="55">
        <v>1537.2</v>
      </c>
      <c r="M59" s="75" t="s">
        <v>73</v>
      </c>
      <c r="N59" s="75" t="s">
        <v>158</v>
      </c>
      <c r="O59" s="78" t="s">
        <v>256</v>
      </c>
      <c r="P59" s="2" t="s">
        <v>56</v>
      </c>
    </row>
    <row r="60" spans="1:16" s="3" customFormat="1" ht="25.5">
      <c r="A60" s="95">
        <v>53</v>
      </c>
      <c r="B60" s="72">
        <f t="shared" si="0"/>
        <v>54</v>
      </c>
      <c r="C60" s="40" t="s">
        <v>363</v>
      </c>
      <c r="D60" s="40" t="s">
        <v>364</v>
      </c>
      <c r="E60" s="78" t="s">
        <v>362</v>
      </c>
      <c r="F60" s="78" t="s">
        <v>18</v>
      </c>
      <c r="G60" s="2">
        <f t="shared" si="5"/>
        <v>796</v>
      </c>
      <c r="H60" s="10" t="s">
        <v>7</v>
      </c>
      <c r="I60" s="8" t="s">
        <v>1</v>
      </c>
      <c r="J60" s="75" t="s">
        <v>40</v>
      </c>
      <c r="K60" s="78" t="s">
        <v>17</v>
      </c>
      <c r="L60" s="77">
        <v>2279</v>
      </c>
      <c r="M60" s="75" t="s">
        <v>73</v>
      </c>
      <c r="N60" s="75" t="s">
        <v>158</v>
      </c>
      <c r="O60" s="78" t="s">
        <v>254</v>
      </c>
      <c r="P60" s="2" t="s">
        <v>56</v>
      </c>
    </row>
    <row r="61" spans="1:16" s="6" customFormat="1" ht="38.25">
      <c r="A61" s="96"/>
      <c r="B61" s="72">
        <f t="shared" si="0"/>
        <v>55</v>
      </c>
      <c r="C61" s="40" t="s">
        <v>147</v>
      </c>
      <c r="D61" s="26" t="s">
        <v>409</v>
      </c>
      <c r="E61" s="78" t="s">
        <v>410</v>
      </c>
      <c r="F61" s="78" t="s">
        <v>461</v>
      </c>
      <c r="G61" s="5">
        <f t="shared" si="5"/>
        <v>796</v>
      </c>
      <c r="H61" s="78" t="s">
        <v>7</v>
      </c>
      <c r="I61" s="77">
        <v>1</v>
      </c>
      <c r="J61" s="75" t="s">
        <v>40</v>
      </c>
      <c r="K61" s="78" t="s">
        <v>17</v>
      </c>
      <c r="L61" s="77">
        <v>3750</v>
      </c>
      <c r="M61" s="16">
        <v>43862</v>
      </c>
      <c r="N61" s="75" t="s">
        <v>193</v>
      </c>
      <c r="O61" s="78" t="s">
        <v>256</v>
      </c>
      <c r="P61" s="9" t="s">
        <v>56</v>
      </c>
    </row>
    <row r="62" spans="1:16" ht="38.25">
      <c r="A62" s="36">
        <v>215</v>
      </c>
      <c r="B62" s="72">
        <f t="shared" si="0"/>
        <v>56</v>
      </c>
      <c r="C62" s="26" t="s">
        <v>428</v>
      </c>
      <c r="D62" s="26" t="s">
        <v>428</v>
      </c>
      <c r="E62" s="78" t="s">
        <v>411</v>
      </c>
      <c r="F62" s="78" t="s">
        <v>463</v>
      </c>
      <c r="G62" s="5">
        <f t="shared" si="5"/>
        <v>796</v>
      </c>
      <c r="H62" s="78" t="s">
        <v>7</v>
      </c>
      <c r="I62" s="77">
        <v>1</v>
      </c>
      <c r="J62" s="75" t="s">
        <v>60</v>
      </c>
      <c r="K62" s="78" t="s">
        <v>45</v>
      </c>
      <c r="L62" s="77">
        <v>7949</v>
      </c>
      <c r="M62" s="16">
        <v>43862</v>
      </c>
      <c r="N62" s="75" t="s">
        <v>193</v>
      </c>
      <c r="O62" s="78" t="s">
        <v>256</v>
      </c>
      <c r="P62" s="9" t="s">
        <v>56</v>
      </c>
    </row>
    <row r="63" spans="1:16" s="6" customFormat="1" ht="38.25">
      <c r="A63" s="96"/>
      <c r="B63" s="72">
        <f t="shared" si="0"/>
        <v>57</v>
      </c>
      <c r="C63" s="26" t="s">
        <v>428</v>
      </c>
      <c r="D63" s="26" t="s">
        <v>428</v>
      </c>
      <c r="E63" s="78" t="s">
        <v>411</v>
      </c>
      <c r="F63" s="78" t="s">
        <v>462</v>
      </c>
      <c r="G63" s="5">
        <f t="shared" si="5"/>
        <v>796</v>
      </c>
      <c r="H63" s="78" t="s">
        <v>7</v>
      </c>
      <c r="I63" s="77">
        <v>1</v>
      </c>
      <c r="J63" s="75" t="s">
        <v>60</v>
      </c>
      <c r="K63" s="78" t="s">
        <v>45</v>
      </c>
      <c r="L63" s="77">
        <v>7500</v>
      </c>
      <c r="M63" s="16">
        <v>43862</v>
      </c>
      <c r="N63" s="75" t="s">
        <v>193</v>
      </c>
      <c r="O63" s="78" t="s">
        <v>256</v>
      </c>
      <c r="P63" s="9" t="s">
        <v>56</v>
      </c>
    </row>
    <row r="64" spans="1:16" s="6" customFormat="1" ht="38.25">
      <c r="A64" s="96"/>
      <c r="B64" s="72">
        <f t="shared" si="0"/>
        <v>58</v>
      </c>
      <c r="C64" s="26" t="s">
        <v>237</v>
      </c>
      <c r="D64" s="26" t="s">
        <v>147</v>
      </c>
      <c r="E64" s="78" t="s">
        <v>236</v>
      </c>
      <c r="F64" s="78" t="s">
        <v>464</v>
      </c>
      <c r="G64" s="5">
        <f t="shared" si="5"/>
        <v>796</v>
      </c>
      <c r="H64" s="78" t="s">
        <v>7</v>
      </c>
      <c r="I64" s="77">
        <v>1</v>
      </c>
      <c r="J64" s="75" t="s">
        <v>235</v>
      </c>
      <c r="K64" s="78" t="s">
        <v>45</v>
      </c>
      <c r="L64" s="77">
        <v>5625</v>
      </c>
      <c r="M64" s="16">
        <v>43862</v>
      </c>
      <c r="N64" s="75" t="s">
        <v>193</v>
      </c>
      <c r="O64" s="78" t="s">
        <v>256</v>
      </c>
      <c r="P64" s="9" t="s">
        <v>56</v>
      </c>
    </row>
    <row r="65" spans="1:16" s="6" customFormat="1" ht="38.25">
      <c r="A65" s="96"/>
      <c r="B65" s="72">
        <f t="shared" si="0"/>
        <v>59</v>
      </c>
      <c r="C65" s="26" t="s">
        <v>237</v>
      </c>
      <c r="D65" s="26" t="s">
        <v>147</v>
      </c>
      <c r="E65" s="78" t="s">
        <v>412</v>
      </c>
      <c r="F65" s="78" t="s">
        <v>465</v>
      </c>
      <c r="G65" s="5">
        <f t="shared" si="5"/>
        <v>796</v>
      </c>
      <c r="H65" s="78" t="s">
        <v>7</v>
      </c>
      <c r="I65" s="77">
        <v>1</v>
      </c>
      <c r="J65" s="75" t="s">
        <v>235</v>
      </c>
      <c r="K65" s="78" t="s">
        <v>45</v>
      </c>
      <c r="L65" s="77">
        <v>6480</v>
      </c>
      <c r="M65" s="16">
        <v>43862</v>
      </c>
      <c r="N65" s="75" t="s">
        <v>193</v>
      </c>
      <c r="O65" s="78" t="s">
        <v>256</v>
      </c>
      <c r="P65" s="9" t="s">
        <v>56</v>
      </c>
    </row>
    <row r="66" spans="1:16" s="3" customFormat="1" ht="102">
      <c r="A66" s="95"/>
      <c r="B66" s="72">
        <f t="shared" si="0"/>
        <v>60</v>
      </c>
      <c r="C66" s="40" t="s">
        <v>84</v>
      </c>
      <c r="D66" s="40" t="s">
        <v>260</v>
      </c>
      <c r="E66" s="78" t="s">
        <v>339</v>
      </c>
      <c r="F66" s="78" t="s">
        <v>18</v>
      </c>
      <c r="G66" s="2">
        <f t="shared" si="5"/>
        <v>796</v>
      </c>
      <c r="H66" s="10" t="s">
        <v>7</v>
      </c>
      <c r="I66" s="8">
        <v>1</v>
      </c>
      <c r="J66" s="75" t="s">
        <v>21</v>
      </c>
      <c r="K66" s="78" t="s">
        <v>35</v>
      </c>
      <c r="L66" s="8">
        <v>124.51</v>
      </c>
      <c r="M66" s="75" t="s">
        <v>73</v>
      </c>
      <c r="N66" s="75" t="s">
        <v>242</v>
      </c>
      <c r="O66" s="78" t="s">
        <v>252</v>
      </c>
      <c r="P66" s="2" t="s">
        <v>48</v>
      </c>
    </row>
    <row r="67" spans="1:16" ht="63.75">
      <c r="A67" s="56"/>
      <c r="B67" s="72">
        <f t="shared" si="0"/>
        <v>61</v>
      </c>
      <c r="C67" s="40" t="s">
        <v>84</v>
      </c>
      <c r="D67" s="40" t="s">
        <v>260</v>
      </c>
      <c r="E67" s="78" t="s">
        <v>248</v>
      </c>
      <c r="F67" s="78" t="s">
        <v>18</v>
      </c>
      <c r="G67" s="2">
        <f t="shared" si="5"/>
        <v>796</v>
      </c>
      <c r="H67" s="78" t="s">
        <v>7</v>
      </c>
      <c r="I67" s="8">
        <v>2</v>
      </c>
      <c r="J67" s="75">
        <v>30127912</v>
      </c>
      <c r="K67" s="78" t="s">
        <v>132</v>
      </c>
      <c r="L67" s="8">
        <v>201.17</v>
      </c>
      <c r="M67" s="75" t="s">
        <v>73</v>
      </c>
      <c r="N67" s="75" t="s">
        <v>158</v>
      </c>
      <c r="O67" s="78" t="s">
        <v>252</v>
      </c>
      <c r="P67" s="2" t="s">
        <v>48</v>
      </c>
    </row>
    <row r="68" spans="1:16" ht="127.5">
      <c r="A68" s="95"/>
      <c r="B68" s="72">
        <f t="shared" si="0"/>
        <v>62</v>
      </c>
      <c r="C68" s="26" t="s">
        <v>85</v>
      </c>
      <c r="D68" s="40" t="s">
        <v>86</v>
      </c>
      <c r="E68" s="78" t="s">
        <v>389</v>
      </c>
      <c r="F68" s="78" t="s">
        <v>18</v>
      </c>
      <c r="G68" s="2">
        <f t="shared" si="5"/>
        <v>796</v>
      </c>
      <c r="H68" s="2" t="s">
        <v>7</v>
      </c>
      <c r="I68" s="77">
        <v>2</v>
      </c>
      <c r="J68" s="75" t="s">
        <v>22</v>
      </c>
      <c r="K68" s="78" t="s">
        <v>33</v>
      </c>
      <c r="L68" s="77">
        <v>1700</v>
      </c>
      <c r="M68" s="75" t="s">
        <v>73</v>
      </c>
      <c r="N68" s="75" t="s">
        <v>242</v>
      </c>
      <c r="O68" s="78" t="s">
        <v>252</v>
      </c>
      <c r="P68" s="2" t="s">
        <v>48</v>
      </c>
    </row>
    <row r="69" spans="1:16" ht="121.5" customHeight="1">
      <c r="A69" s="95">
        <v>72</v>
      </c>
      <c r="B69" s="72">
        <f t="shared" si="0"/>
        <v>63</v>
      </c>
      <c r="C69" s="26" t="s">
        <v>154</v>
      </c>
      <c r="D69" s="40" t="s">
        <v>155</v>
      </c>
      <c r="E69" s="78" t="s">
        <v>292</v>
      </c>
      <c r="F69" s="78" t="s">
        <v>18</v>
      </c>
      <c r="G69" s="2">
        <f t="shared" si="5"/>
        <v>796</v>
      </c>
      <c r="H69" s="2" t="s">
        <v>7</v>
      </c>
      <c r="I69" s="77">
        <v>1</v>
      </c>
      <c r="J69" s="75" t="s">
        <v>22</v>
      </c>
      <c r="K69" s="78" t="s">
        <v>156</v>
      </c>
      <c r="L69" s="77">
        <v>140</v>
      </c>
      <c r="M69" s="75" t="s">
        <v>73</v>
      </c>
      <c r="N69" s="75" t="s">
        <v>242</v>
      </c>
      <c r="O69" s="78" t="s">
        <v>32</v>
      </c>
      <c r="P69" s="2" t="s">
        <v>48</v>
      </c>
    </row>
    <row r="70" spans="1:16" ht="63.75">
      <c r="A70" s="95"/>
      <c r="B70" s="72">
        <f t="shared" si="0"/>
        <v>64</v>
      </c>
      <c r="C70" s="40" t="s">
        <v>431</v>
      </c>
      <c r="D70" s="40" t="s">
        <v>432</v>
      </c>
      <c r="E70" s="78" t="s">
        <v>352</v>
      </c>
      <c r="F70" s="78" t="s">
        <v>18</v>
      </c>
      <c r="G70" s="2">
        <f t="shared" si="5"/>
        <v>796</v>
      </c>
      <c r="H70" s="2" t="s">
        <v>7</v>
      </c>
      <c r="I70" s="77">
        <v>7</v>
      </c>
      <c r="J70" s="75" t="s">
        <v>22</v>
      </c>
      <c r="K70" s="78" t="s">
        <v>119</v>
      </c>
      <c r="L70" s="77">
        <v>21462</v>
      </c>
      <c r="M70" s="75" t="s">
        <v>73</v>
      </c>
      <c r="N70" s="75" t="s">
        <v>158</v>
      </c>
      <c r="O70" s="78" t="s">
        <v>256</v>
      </c>
      <c r="P70" s="2" t="s">
        <v>56</v>
      </c>
    </row>
    <row r="71" spans="1:16" ht="63.75">
      <c r="A71" s="95"/>
      <c r="B71" s="72">
        <f t="shared" si="0"/>
        <v>65</v>
      </c>
      <c r="C71" s="40" t="s">
        <v>434</v>
      </c>
      <c r="D71" s="40" t="s">
        <v>435</v>
      </c>
      <c r="E71" s="78" t="s">
        <v>433</v>
      </c>
      <c r="F71" s="78" t="s">
        <v>18</v>
      </c>
      <c r="G71" s="2">
        <f t="shared" si="5"/>
        <v>796</v>
      </c>
      <c r="H71" s="2" t="s">
        <v>7</v>
      </c>
      <c r="I71" s="77">
        <v>6</v>
      </c>
      <c r="J71" s="75" t="s">
        <v>22</v>
      </c>
      <c r="K71" s="78" t="s">
        <v>33</v>
      </c>
      <c r="L71" s="77">
        <v>3146.4</v>
      </c>
      <c r="M71" s="75" t="s">
        <v>73</v>
      </c>
      <c r="N71" s="75" t="s">
        <v>158</v>
      </c>
      <c r="O71" s="78" t="s">
        <v>256</v>
      </c>
      <c r="P71" s="2" t="s">
        <v>56</v>
      </c>
    </row>
    <row r="72" spans="1:16" s="3" customFormat="1" ht="280.5">
      <c r="A72" s="95">
        <v>76</v>
      </c>
      <c r="B72" s="72">
        <f t="shared" si="0"/>
        <v>66</v>
      </c>
      <c r="C72" s="40" t="s">
        <v>228</v>
      </c>
      <c r="D72" s="40" t="s">
        <v>229</v>
      </c>
      <c r="E72" s="78" t="s">
        <v>384</v>
      </c>
      <c r="F72" s="78" t="s">
        <v>323</v>
      </c>
      <c r="G72" s="5">
        <f t="shared" si="5"/>
        <v>796</v>
      </c>
      <c r="H72" s="78" t="s">
        <v>7</v>
      </c>
      <c r="I72" s="64">
        <v>13</v>
      </c>
      <c r="J72" s="75" t="s">
        <v>22</v>
      </c>
      <c r="K72" s="78" t="s">
        <v>315</v>
      </c>
      <c r="L72" s="65">
        <v>1565</v>
      </c>
      <c r="M72" s="75" t="s">
        <v>73</v>
      </c>
      <c r="N72" s="75" t="s">
        <v>340</v>
      </c>
      <c r="O72" s="78" t="s">
        <v>256</v>
      </c>
      <c r="P72" s="2" t="s">
        <v>56</v>
      </c>
    </row>
    <row r="73" spans="1:16" s="3" customFormat="1" ht="38.25">
      <c r="A73" s="95">
        <v>76</v>
      </c>
      <c r="B73" s="72">
        <f t="shared" si="0"/>
        <v>67</v>
      </c>
      <c r="C73" s="26" t="s">
        <v>302</v>
      </c>
      <c r="D73" s="26" t="s">
        <v>302</v>
      </c>
      <c r="E73" s="78" t="s">
        <v>297</v>
      </c>
      <c r="F73" s="78" t="s">
        <v>140</v>
      </c>
      <c r="G73" s="5">
        <f t="shared" si="5"/>
        <v>796</v>
      </c>
      <c r="H73" s="78" t="s">
        <v>7</v>
      </c>
      <c r="I73" s="48" t="s">
        <v>1</v>
      </c>
      <c r="J73" s="75" t="s">
        <v>40</v>
      </c>
      <c r="K73" s="78" t="s">
        <v>17</v>
      </c>
      <c r="L73" s="77">
        <v>1570.62</v>
      </c>
      <c r="M73" s="75" t="s">
        <v>73</v>
      </c>
      <c r="N73" s="75" t="s">
        <v>193</v>
      </c>
      <c r="O73" s="78" t="s">
        <v>256</v>
      </c>
      <c r="P73" s="2" t="s">
        <v>56</v>
      </c>
    </row>
    <row r="74" spans="1:16" s="3" customFormat="1" ht="38.25">
      <c r="A74" s="95">
        <v>76</v>
      </c>
      <c r="B74" s="72">
        <f t="shared" si="0"/>
        <v>68</v>
      </c>
      <c r="C74" s="26" t="s">
        <v>304</v>
      </c>
      <c r="D74" s="26" t="s">
        <v>303</v>
      </c>
      <c r="E74" s="78" t="s">
        <v>298</v>
      </c>
      <c r="F74" s="78" t="s">
        <v>140</v>
      </c>
      <c r="G74" s="5">
        <f t="shared" si="5"/>
        <v>796</v>
      </c>
      <c r="H74" s="78" t="s">
        <v>7</v>
      </c>
      <c r="I74" s="48" t="s">
        <v>1</v>
      </c>
      <c r="J74" s="75" t="s">
        <v>40</v>
      </c>
      <c r="K74" s="78" t="s">
        <v>17</v>
      </c>
      <c r="L74" s="77">
        <v>3039.53</v>
      </c>
      <c r="M74" s="75" t="s">
        <v>73</v>
      </c>
      <c r="N74" s="75" t="s">
        <v>193</v>
      </c>
      <c r="O74" s="78" t="s">
        <v>256</v>
      </c>
      <c r="P74" s="2" t="s">
        <v>56</v>
      </c>
    </row>
    <row r="75" spans="1:16" s="3" customFormat="1" ht="38.25">
      <c r="A75" s="95">
        <v>76</v>
      </c>
      <c r="B75" s="72">
        <f t="shared" si="0"/>
        <v>69</v>
      </c>
      <c r="C75" s="26" t="s">
        <v>308</v>
      </c>
      <c r="D75" s="26" t="s">
        <v>307</v>
      </c>
      <c r="E75" s="78" t="s">
        <v>299</v>
      </c>
      <c r="F75" s="78" t="s">
        <v>140</v>
      </c>
      <c r="G75" s="5">
        <f t="shared" si="5"/>
        <v>796</v>
      </c>
      <c r="H75" s="78" t="s">
        <v>7</v>
      </c>
      <c r="I75" s="48" t="s">
        <v>1</v>
      </c>
      <c r="J75" s="75" t="s">
        <v>40</v>
      </c>
      <c r="K75" s="78" t="s">
        <v>17</v>
      </c>
      <c r="L75" s="77">
        <v>1206.08</v>
      </c>
      <c r="M75" s="75" t="s">
        <v>73</v>
      </c>
      <c r="N75" s="75" t="s">
        <v>193</v>
      </c>
      <c r="O75" s="78" t="s">
        <v>256</v>
      </c>
      <c r="P75" s="2" t="s">
        <v>56</v>
      </c>
    </row>
    <row r="76" spans="1:16" s="3" customFormat="1" ht="38.25" collapsed="1">
      <c r="A76" s="95">
        <v>77</v>
      </c>
      <c r="B76" s="72">
        <f t="shared" si="0"/>
        <v>70</v>
      </c>
      <c r="C76" s="40" t="s">
        <v>306</v>
      </c>
      <c r="D76" s="53" t="s">
        <v>305</v>
      </c>
      <c r="E76" s="78" t="s">
        <v>191</v>
      </c>
      <c r="F76" s="78" t="s">
        <v>140</v>
      </c>
      <c r="G76" s="5">
        <f t="shared" si="5"/>
        <v>796</v>
      </c>
      <c r="H76" s="78" t="s">
        <v>7</v>
      </c>
      <c r="I76" s="48" t="s">
        <v>1</v>
      </c>
      <c r="J76" s="75" t="s">
        <v>40</v>
      </c>
      <c r="K76" s="78" t="s">
        <v>17</v>
      </c>
      <c r="L76" s="77">
        <v>1058.0999999999999</v>
      </c>
      <c r="M76" s="75" t="s">
        <v>73</v>
      </c>
      <c r="N76" s="75" t="s">
        <v>193</v>
      </c>
      <c r="O76" s="78" t="s">
        <v>256</v>
      </c>
      <c r="P76" s="2" t="s">
        <v>56</v>
      </c>
    </row>
    <row r="77" spans="1:16" s="3" customFormat="1" ht="38.25">
      <c r="A77" s="95">
        <v>77</v>
      </c>
      <c r="B77" s="72">
        <f t="shared" si="0"/>
        <v>71</v>
      </c>
      <c r="C77" s="40" t="s">
        <v>190</v>
      </c>
      <c r="D77" s="53" t="s">
        <v>309</v>
      </c>
      <c r="E77" s="78" t="s">
        <v>192</v>
      </c>
      <c r="F77" s="78" t="s">
        <v>140</v>
      </c>
      <c r="G77" s="5">
        <f t="shared" si="5"/>
        <v>796</v>
      </c>
      <c r="H77" s="78" t="s">
        <v>7</v>
      </c>
      <c r="I77" s="48" t="s">
        <v>1</v>
      </c>
      <c r="J77" s="75" t="s">
        <v>40</v>
      </c>
      <c r="K77" s="78" t="s">
        <v>17</v>
      </c>
      <c r="L77" s="77">
        <v>4594.2299999999996</v>
      </c>
      <c r="M77" s="75" t="s">
        <v>73</v>
      </c>
      <c r="N77" s="75" t="s">
        <v>193</v>
      </c>
      <c r="O77" s="78" t="s">
        <v>256</v>
      </c>
      <c r="P77" s="2" t="s">
        <v>56</v>
      </c>
    </row>
    <row r="78" spans="1:16" ht="38.25">
      <c r="A78" s="96">
        <v>79</v>
      </c>
      <c r="B78" s="72">
        <f t="shared" si="0"/>
        <v>72</v>
      </c>
      <c r="C78" s="40" t="s">
        <v>271</v>
      </c>
      <c r="D78" s="40" t="s">
        <v>271</v>
      </c>
      <c r="E78" s="78" t="s">
        <v>194</v>
      </c>
      <c r="F78" s="78" t="s">
        <v>23</v>
      </c>
      <c r="G78" s="5">
        <f t="shared" si="5"/>
        <v>796</v>
      </c>
      <c r="H78" s="27" t="s">
        <v>7</v>
      </c>
      <c r="I78" s="67" t="s">
        <v>1</v>
      </c>
      <c r="J78" s="75" t="s">
        <v>40</v>
      </c>
      <c r="K78" s="78" t="s">
        <v>17</v>
      </c>
      <c r="L78" s="77">
        <v>2158.5100000000002</v>
      </c>
      <c r="M78" s="75" t="s">
        <v>73</v>
      </c>
      <c r="N78" s="75" t="s">
        <v>193</v>
      </c>
      <c r="O78" s="78" t="s">
        <v>254</v>
      </c>
      <c r="P78" s="78" t="s">
        <v>56</v>
      </c>
    </row>
    <row r="79" spans="1:16" ht="38.25">
      <c r="A79" s="95">
        <v>36</v>
      </c>
      <c r="B79" s="72">
        <f t="shared" si="0"/>
        <v>73</v>
      </c>
      <c r="C79" s="78" t="s">
        <v>115</v>
      </c>
      <c r="D79" s="78" t="s">
        <v>116</v>
      </c>
      <c r="E79" s="78" t="s">
        <v>300</v>
      </c>
      <c r="F79" s="78" t="s">
        <v>18</v>
      </c>
      <c r="G79" s="5">
        <v>796</v>
      </c>
      <c r="H79" s="78" t="s">
        <v>7</v>
      </c>
      <c r="I79" s="67" t="s">
        <v>5</v>
      </c>
      <c r="J79" s="75" t="s">
        <v>40</v>
      </c>
      <c r="K79" s="78" t="s">
        <v>17</v>
      </c>
      <c r="L79" s="77">
        <v>1300</v>
      </c>
      <c r="M79" s="75" t="s">
        <v>203</v>
      </c>
      <c r="N79" s="75" t="s">
        <v>158</v>
      </c>
      <c r="O79" s="78" t="s">
        <v>32</v>
      </c>
      <c r="P79" s="78" t="s">
        <v>48</v>
      </c>
    </row>
    <row r="80" spans="1:16" ht="51">
      <c r="A80" s="96">
        <v>95</v>
      </c>
      <c r="B80" s="72">
        <f t="shared" ref="B80" si="6">B79+1</f>
        <v>74</v>
      </c>
      <c r="C80" s="40" t="s">
        <v>468</v>
      </c>
      <c r="D80" s="40" t="s">
        <v>469</v>
      </c>
      <c r="E80" s="78" t="s">
        <v>453</v>
      </c>
      <c r="F80" s="78" t="s">
        <v>18</v>
      </c>
      <c r="G80" s="2">
        <v>168</v>
      </c>
      <c r="H80" s="78" t="s">
        <v>0</v>
      </c>
      <c r="I80" s="77">
        <v>22730</v>
      </c>
      <c r="J80" s="12" t="s">
        <v>22</v>
      </c>
      <c r="K80" s="78" t="s">
        <v>33</v>
      </c>
      <c r="L80" s="77">
        <v>352315</v>
      </c>
      <c r="M80" s="75" t="s">
        <v>203</v>
      </c>
      <c r="N80" s="75" t="s">
        <v>242</v>
      </c>
      <c r="O80" s="78" t="s">
        <v>252</v>
      </c>
      <c r="P80" s="78" t="s">
        <v>48</v>
      </c>
    </row>
    <row r="81" spans="1:16" s="3" customFormat="1" ht="51">
      <c r="A81" s="95">
        <v>85</v>
      </c>
      <c r="B81" s="72">
        <f t="shared" ref="B81:B97" si="7">B80+1</f>
        <v>75</v>
      </c>
      <c r="C81" s="40" t="s">
        <v>289</v>
      </c>
      <c r="D81" s="40" t="s">
        <v>221</v>
      </c>
      <c r="E81" s="78" t="s">
        <v>454</v>
      </c>
      <c r="F81" s="78" t="s">
        <v>18</v>
      </c>
      <c r="G81" s="2">
        <v>168</v>
      </c>
      <c r="H81" s="78" t="s">
        <v>0</v>
      </c>
      <c r="I81" s="77">
        <v>12652</v>
      </c>
      <c r="J81" s="12" t="s">
        <v>22</v>
      </c>
      <c r="K81" s="78" t="s">
        <v>33</v>
      </c>
      <c r="L81" s="77">
        <v>96255</v>
      </c>
      <c r="M81" s="75" t="s">
        <v>203</v>
      </c>
      <c r="N81" s="75" t="s">
        <v>340</v>
      </c>
      <c r="O81" s="78" t="s">
        <v>252</v>
      </c>
      <c r="P81" s="78" t="s">
        <v>48</v>
      </c>
    </row>
    <row r="82" spans="1:16" s="3" customFormat="1" ht="51">
      <c r="A82" s="95"/>
      <c r="B82" s="72">
        <f t="shared" si="7"/>
        <v>76</v>
      </c>
      <c r="C82" s="40" t="s">
        <v>220</v>
      </c>
      <c r="D82" s="40" t="s">
        <v>222</v>
      </c>
      <c r="E82" s="78" t="s">
        <v>371</v>
      </c>
      <c r="F82" s="78" t="s">
        <v>459</v>
      </c>
      <c r="G82" s="78">
        <v>112</v>
      </c>
      <c r="H82" s="78" t="s">
        <v>54</v>
      </c>
      <c r="I82" s="77">
        <v>21945</v>
      </c>
      <c r="J82" s="7" t="s">
        <v>40</v>
      </c>
      <c r="K82" s="78" t="s">
        <v>17</v>
      </c>
      <c r="L82" s="77">
        <v>4059.8</v>
      </c>
      <c r="M82" s="75" t="s">
        <v>203</v>
      </c>
      <c r="N82" s="75" t="s">
        <v>340</v>
      </c>
      <c r="O82" s="78" t="s">
        <v>254</v>
      </c>
      <c r="P82" s="2" t="s">
        <v>56</v>
      </c>
    </row>
    <row r="83" spans="1:16" ht="51">
      <c r="A83" s="96">
        <v>89</v>
      </c>
      <c r="B83" s="72">
        <f t="shared" si="7"/>
        <v>77</v>
      </c>
      <c r="C83" s="40" t="s">
        <v>220</v>
      </c>
      <c r="D83" s="40" t="s">
        <v>222</v>
      </c>
      <c r="E83" s="78" t="s">
        <v>372</v>
      </c>
      <c r="F83" s="78" t="s">
        <v>460</v>
      </c>
      <c r="G83" s="78">
        <v>112</v>
      </c>
      <c r="H83" s="78" t="s">
        <v>54</v>
      </c>
      <c r="I83" s="77">
        <v>9196</v>
      </c>
      <c r="J83" s="7" t="s">
        <v>40</v>
      </c>
      <c r="K83" s="78" t="s">
        <v>17</v>
      </c>
      <c r="L83" s="77">
        <v>1701.3</v>
      </c>
      <c r="M83" s="75" t="s">
        <v>203</v>
      </c>
      <c r="N83" s="75" t="s">
        <v>340</v>
      </c>
      <c r="O83" s="78" t="s">
        <v>254</v>
      </c>
      <c r="P83" s="2" t="s">
        <v>56</v>
      </c>
    </row>
    <row r="84" spans="1:16" ht="89.25">
      <c r="A84" s="96">
        <v>87</v>
      </c>
      <c r="B84" s="72">
        <f t="shared" si="7"/>
        <v>78</v>
      </c>
      <c r="C84" s="40" t="s">
        <v>68</v>
      </c>
      <c r="D84" s="40" t="s">
        <v>71</v>
      </c>
      <c r="E84" s="78" t="s">
        <v>414</v>
      </c>
      <c r="F84" s="78" t="s">
        <v>391</v>
      </c>
      <c r="G84" s="78">
        <f t="shared" ref="G84:G91" si="8">IF(H84="тн",168,IF(H84="шт",796,IF(H84="кг",166,IF(H84="м2",55,IF(H84="м3",113,IF(H84="п.м.",18,IF(H84="секц",840,IF(H84="компл",839,0))))))))</f>
        <v>168</v>
      </c>
      <c r="H84" s="78" t="s">
        <v>0</v>
      </c>
      <c r="I84" s="77">
        <v>200</v>
      </c>
      <c r="J84" s="75" t="s">
        <v>22</v>
      </c>
      <c r="K84" s="78" t="s">
        <v>136</v>
      </c>
      <c r="L84" s="77">
        <v>5000</v>
      </c>
      <c r="M84" s="75" t="s">
        <v>203</v>
      </c>
      <c r="N84" s="75" t="s">
        <v>157</v>
      </c>
      <c r="O84" s="78" t="s">
        <v>252</v>
      </c>
      <c r="P84" s="2" t="s">
        <v>48</v>
      </c>
    </row>
    <row r="85" spans="1:16" ht="76.5">
      <c r="A85" s="96">
        <v>87</v>
      </c>
      <c r="B85" s="72">
        <f t="shared" si="7"/>
        <v>79</v>
      </c>
      <c r="C85" s="40" t="s">
        <v>481</v>
      </c>
      <c r="D85" s="40" t="s">
        <v>482</v>
      </c>
      <c r="E85" s="78" t="s">
        <v>167</v>
      </c>
      <c r="F85" s="78" t="s">
        <v>6</v>
      </c>
      <c r="G85" s="78">
        <f t="shared" si="8"/>
        <v>796</v>
      </c>
      <c r="H85" s="78" t="s">
        <v>7</v>
      </c>
      <c r="I85" s="77">
        <v>60</v>
      </c>
      <c r="J85" s="75" t="s">
        <v>22</v>
      </c>
      <c r="K85" s="78" t="s">
        <v>59</v>
      </c>
      <c r="L85" s="77">
        <v>270</v>
      </c>
      <c r="M85" s="75" t="s">
        <v>203</v>
      </c>
      <c r="N85" s="75" t="s">
        <v>158</v>
      </c>
      <c r="O85" s="78" t="s">
        <v>32</v>
      </c>
      <c r="P85" s="2" t="s">
        <v>48</v>
      </c>
    </row>
    <row r="86" spans="1:16" ht="63.75">
      <c r="A86" s="96">
        <v>91</v>
      </c>
      <c r="B86" s="72">
        <f t="shared" si="7"/>
        <v>80</v>
      </c>
      <c r="C86" s="40" t="s">
        <v>98</v>
      </c>
      <c r="D86" s="40" t="s">
        <v>99</v>
      </c>
      <c r="E86" s="10" t="s">
        <v>186</v>
      </c>
      <c r="F86" s="78" t="s">
        <v>18</v>
      </c>
      <c r="G86" s="10">
        <f t="shared" si="8"/>
        <v>796</v>
      </c>
      <c r="H86" s="10" t="s">
        <v>7</v>
      </c>
      <c r="I86" s="24">
        <v>1</v>
      </c>
      <c r="J86" s="7" t="s">
        <v>40</v>
      </c>
      <c r="K86" s="78" t="s">
        <v>17</v>
      </c>
      <c r="L86" s="77">
        <v>473.9</v>
      </c>
      <c r="M86" s="75" t="s">
        <v>203</v>
      </c>
      <c r="N86" s="75" t="s">
        <v>193</v>
      </c>
      <c r="O86" s="78" t="s">
        <v>32</v>
      </c>
      <c r="P86" s="9" t="s">
        <v>48</v>
      </c>
    </row>
    <row r="87" spans="1:16" ht="84">
      <c r="A87" s="96">
        <v>95</v>
      </c>
      <c r="B87" s="72">
        <f t="shared" si="7"/>
        <v>81</v>
      </c>
      <c r="C87" s="26" t="s">
        <v>344</v>
      </c>
      <c r="D87" s="26" t="s">
        <v>343</v>
      </c>
      <c r="E87" s="9" t="s">
        <v>341</v>
      </c>
      <c r="F87" s="78" t="s">
        <v>18</v>
      </c>
      <c r="G87" s="5">
        <f t="shared" si="8"/>
        <v>796</v>
      </c>
      <c r="H87" s="78" t="s">
        <v>7</v>
      </c>
      <c r="I87" s="77" t="s">
        <v>1</v>
      </c>
      <c r="J87" s="75" t="s">
        <v>40</v>
      </c>
      <c r="K87" s="78" t="s">
        <v>17</v>
      </c>
      <c r="L87" s="8">
        <v>16500</v>
      </c>
      <c r="M87" s="75" t="s">
        <v>203</v>
      </c>
      <c r="N87" s="75" t="s">
        <v>342</v>
      </c>
      <c r="O87" s="78" t="s">
        <v>254</v>
      </c>
      <c r="P87" s="2" t="s">
        <v>56</v>
      </c>
    </row>
    <row r="88" spans="1:16" ht="165.75">
      <c r="A88" s="96">
        <v>86</v>
      </c>
      <c r="B88" s="72">
        <f t="shared" si="7"/>
        <v>82</v>
      </c>
      <c r="C88" s="26" t="s">
        <v>80</v>
      </c>
      <c r="D88" s="40" t="s">
        <v>81</v>
      </c>
      <c r="E88" s="78" t="s">
        <v>346</v>
      </c>
      <c r="F88" s="78" t="s">
        <v>18</v>
      </c>
      <c r="G88" s="2">
        <f t="shared" si="8"/>
        <v>796</v>
      </c>
      <c r="H88" s="2" t="s">
        <v>7</v>
      </c>
      <c r="I88" s="77">
        <v>14</v>
      </c>
      <c r="J88" s="75" t="s">
        <v>22</v>
      </c>
      <c r="K88" s="78" t="s">
        <v>17</v>
      </c>
      <c r="L88" s="77">
        <v>598</v>
      </c>
      <c r="M88" s="75" t="s">
        <v>203</v>
      </c>
      <c r="N88" s="75" t="s">
        <v>340</v>
      </c>
      <c r="O88" s="78" t="s">
        <v>252</v>
      </c>
      <c r="P88" s="2" t="s">
        <v>48</v>
      </c>
    </row>
    <row r="89" spans="1:16" ht="102">
      <c r="A89" s="96">
        <v>93</v>
      </c>
      <c r="B89" s="72">
        <f t="shared" si="7"/>
        <v>83</v>
      </c>
      <c r="C89" s="26" t="s">
        <v>85</v>
      </c>
      <c r="D89" s="40" t="s">
        <v>86</v>
      </c>
      <c r="E89" s="78" t="s">
        <v>445</v>
      </c>
      <c r="F89" s="78" t="s">
        <v>18</v>
      </c>
      <c r="G89" s="2">
        <f t="shared" si="8"/>
        <v>796</v>
      </c>
      <c r="H89" s="2" t="s">
        <v>7</v>
      </c>
      <c r="I89" s="77">
        <v>1</v>
      </c>
      <c r="J89" s="75" t="s">
        <v>426</v>
      </c>
      <c r="K89" s="78" t="s">
        <v>37</v>
      </c>
      <c r="L89" s="77">
        <v>660</v>
      </c>
      <c r="M89" s="75" t="s">
        <v>203</v>
      </c>
      <c r="N89" s="75" t="s">
        <v>157</v>
      </c>
      <c r="O89" s="78" t="s">
        <v>252</v>
      </c>
      <c r="P89" s="2" t="s">
        <v>48</v>
      </c>
    </row>
    <row r="90" spans="1:16" ht="38.25">
      <c r="A90" s="96">
        <v>93</v>
      </c>
      <c r="B90" s="72">
        <f t="shared" si="7"/>
        <v>84</v>
      </c>
      <c r="C90" s="43" t="s">
        <v>89</v>
      </c>
      <c r="D90" s="66" t="s">
        <v>88</v>
      </c>
      <c r="E90" s="78" t="s">
        <v>189</v>
      </c>
      <c r="F90" s="78" t="s">
        <v>23</v>
      </c>
      <c r="G90" s="5">
        <f t="shared" si="8"/>
        <v>796</v>
      </c>
      <c r="H90" s="78" t="s">
        <v>7</v>
      </c>
      <c r="I90" s="78" t="s">
        <v>1</v>
      </c>
      <c r="J90" s="75">
        <v>30401</v>
      </c>
      <c r="K90" s="78" t="s">
        <v>17</v>
      </c>
      <c r="L90" s="77">
        <v>1666.55</v>
      </c>
      <c r="M90" s="75" t="s">
        <v>203</v>
      </c>
      <c r="N90" s="75" t="s">
        <v>342</v>
      </c>
      <c r="O90" s="78" t="s">
        <v>254</v>
      </c>
      <c r="P90" s="78" t="s">
        <v>56</v>
      </c>
    </row>
    <row r="91" spans="1:16" ht="153">
      <c r="A91" s="96">
        <v>79</v>
      </c>
      <c r="B91" s="72">
        <f t="shared" si="7"/>
        <v>85</v>
      </c>
      <c r="C91" s="43" t="s">
        <v>87</v>
      </c>
      <c r="D91" s="40" t="s">
        <v>87</v>
      </c>
      <c r="E91" s="78" t="s">
        <v>139</v>
      </c>
      <c r="F91" s="78" t="s">
        <v>23</v>
      </c>
      <c r="G91" s="5">
        <f t="shared" si="8"/>
        <v>796</v>
      </c>
      <c r="H91" s="78" t="s">
        <v>7</v>
      </c>
      <c r="I91" s="78" t="s">
        <v>1</v>
      </c>
      <c r="J91" s="75" t="s">
        <v>40</v>
      </c>
      <c r="K91" s="78" t="s">
        <v>17</v>
      </c>
      <c r="L91" s="77">
        <v>464.91</v>
      </c>
      <c r="M91" s="75" t="s">
        <v>203</v>
      </c>
      <c r="N91" s="75" t="s">
        <v>342</v>
      </c>
      <c r="O91" s="78" t="s">
        <v>254</v>
      </c>
      <c r="P91" s="78" t="s">
        <v>56</v>
      </c>
    </row>
    <row r="92" spans="1:16" ht="63.75">
      <c r="A92" s="96">
        <v>96</v>
      </c>
      <c r="B92" s="72">
        <f t="shared" si="7"/>
        <v>86</v>
      </c>
      <c r="C92" s="40" t="s">
        <v>114</v>
      </c>
      <c r="D92" s="40" t="s">
        <v>90</v>
      </c>
      <c r="E92" s="78" t="s">
        <v>65</v>
      </c>
      <c r="F92" s="2" t="s">
        <v>51</v>
      </c>
      <c r="G92" s="5">
        <v>246</v>
      </c>
      <c r="H92" s="78" t="s">
        <v>202</v>
      </c>
      <c r="I92" s="77">
        <v>220000</v>
      </c>
      <c r="J92" s="78">
        <v>30401</v>
      </c>
      <c r="K92" s="78" t="s">
        <v>17</v>
      </c>
      <c r="L92" s="38">
        <v>1245</v>
      </c>
      <c r="M92" s="75" t="s">
        <v>203</v>
      </c>
      <c r="N92" s="75" t="s">
        <v>158</v>
      </c>
      <c r="O92" s="78" t="s">
        <v>32</v>
      </c>
      <c r="P92" s="78" t="s">
        <v>48</v>
      </c>
    </row>
    <row r="93" spans="1:16" ht="51">
      <c r="A93" s="96">
        <v>97</v>
      </c>
      <c r="B93" s="72">
        <f t="shared" si="7"/>
        <v>87</v>
      </c>
      <c r="C93" s="40" t="s">
        <v>91</v>
      </c>
      <c r="D93" s="40" t="s">
        <v>230</v>
      </c>
      <c r="E93" s="78" t="s">
        <v>204</v>
      </c>
      <c r="F93" s="78" t="s">
        <v>18</v>
      </c>
      <c r="G93" s="5">
        <f>IF(H93="тн",168,IF(H93="шт",796,IF(H93="кг",166,IF(H93="м2",55,IF(H93="м3",113,IF(H93="п.м.",18,IF(H93="секц",840,IF(H93="компл",839,0))))))))</f>
        <v>168</v>
      </c>
      <c r="H93" s="78" t="s">
        <v>0</v>
      </c>
      <c r="I93" s="77">
        <v>36</v>
      </c>
      <c r="J93" s="75" t="s">
        <v>22</v>
      </c>
      <c r="K93" s="78" t="s">
        <v>33</v>
      </c>
      <c r="L93" s="77">
        <v>4008.7</v>
      </c>
      <c r="M93" s="75" t="s">
        <v>203</v>
      </c>
      <c r="N93" s="75" t="s">
        <v>242</v>
      </c>
      <c r="O93" s="78" t="s">
        <v>252</v>
      </c>
      <c r="P93" s="2" t="s">
        <v>48</v>
      </c>
    </row>
    <row r="94" spans="1:16" ht="51">
      <c r="A94" s="96">
        <v>98</v>
      </c>
      <c r="B94" s="72">
        <f t="shared" si="7"/>
        <v>88</v>
      </c>
      <c r="C94" s="26" t="s">
        <v>133</v>
      </c>
      <c r="D94" s="26" t="s">
        <v>311</v>
      </c>
      <c r="E94" s="78" t="s">
        <v>213</v>
      </c>
      <c r="F94" s="78" t="s">
        <v>18</v>
      </c>
      <c r="G94" s="5">
        <v>792</v>
      </c>
      <c r="H94" s="78" t="s">
        <v>152</v>
      </c>
      <c r="I94" s="77">
        <v>274</v>
      </c>
      <c r="J94" s="75" t="s">
        <v>47</v>
      </c>
      <c r="K94" s="11" t="s">
        <v>240</v>
      </c>
      <c r="L94" s="77">
        <v>2988.48</v>
      </c>
      <c r="M94" s="16">
        <v>43891</v>
      </c>
      <c r="N94" s="75" t="s">
        <v>158</v>
      </c>
      <c r="O94" s="78" t="s">
        <v>32</v>
      </c>
      <c r="P94" s="9" t="s">
        <v>48</v>
      </c>
    </row>
    <row r="95" spans="1:16" ht="51">
      <c r="A95" s="96">
        <v>98</v>
      </c>
      <c r="B95" s="72">
        <f t="shared" si="7"/>
        <v>89</v>
      </c>
      <c r="C95" s="26" t="s">
        <v>133</v>
      </c>
      <c r="D95" s="26" t="s">
        <v>311</v>
      </c>
      <c r="E95" s="78" t="s">
        <v>324</v>
      </c>
      <c r="F95" s="78" t="s">
        <v>18</v>
      </c>
      <c r="G95" s="5">
        <v>792</v>
      </c>
      <c r="H95" s="78" t="s">
        <v>152</v>
      </c>
      <c r="I95" s="77">
        <v>70</v>
      </c>
      <c r="J95" s="75" t="s">
        <v>226</v>
      </c>
      <c r="K95" s="11" t="s">
        <v>156</v>
      </c>
      <c r="L95" s="77">
        <v>677.2</v>
      </c>
      <c r="M95" s="16">
        <v>43892</v>
      </c>
      <c r="N95" s="75" t="s">
        <v>158</v>
      </c>
      <c r="O95" s="78" t="s">
        <v>32</v>
      </c>
      <c r="P95" s="9" t="s">
        <v>48</v>
      </c>
    </row>
    <row r="96" spans="1:16" ht="38.25">
      <c r="A96" s="98">
        <v>99</v>
      </c>
      <c r="B96" s="72">
        <f t="shared" si="7"/>
        <v>90</v>
      </c>
      <c r="C96" s="26" t="s">
        <v>133</v>
      </c>
      <c r="D96" s="26" t="s">
        <v>311</v>
      </c>
      <c r="E96" s="78" t="s">
        <v>310</v>
      </c>
      <c r="F96" s="78" t="s">
        <v>18</v>
      </c>
      <c r="G96" s="5">
        <v>792</v>
      </c>
      <c r="H96" s="78" t="s">
        <v>152</v>
      </c>
      <c r="I96" s="77">
        <v>150</v>
      </c>
      <c r="J96" s="75" t="s">
        <v>40</v>
      </c>
      <c r="K96" s="11" t="s">
        <v>17</v>
      </c>
      <c r="L96" s="77">
        <v>303.75</v>
      </c>
      <c r="M96" s="16">
        <v>43893</v>
      </c>
      <c r="N96" s="75" t="s">
        <v>158</v>
      </c>
      <c r="O96" s="78" t="s">
        <v>32</v>
      </c>
      <c r="P96" s="9" t="s">
        <v>48</v>
      </c>
    </row>
    <row r="97" spans="1:16" ht="51">
      <c r="A97" s="98">
        <v>99</v>
      </c>
      <c r="B97" s="72">
        <f t="shared" si="7"/>
        <v>91</v>
      </c>
      <c r="C97" s="26" t="s">
        <v>133</v>
      </c>
      <c r="D97" s="26" t="s">
        <v>134</v>
      </c>
      <c r="E97" s="78" t="s">
        <v>214</v>
      </c>
      <c r="F97" s="78" t="s">
        <v>18</v>
      </c>
      <c r="G97" s="5">
        <v>792</v>
      </c>
      <c r="H97" s="78" t="s">
        <v>152</v>
      </c>
      <c r="I97" s="77">
        <v>49</v>
      </c>
      <c r="J97" s="75" t="s">
        <v>227</v>
      </c>
      <c r="K97" s="11" t="s">
        <v>239</v>
      </c>
      <c r="L97" s="77">
        <v>250.92</v>
      </c>
      <c r="M97" s="16">
        <v>43894</v>
      </c>
      <c r="N97" s="75" t="s">
        <v>158</v>
      </c>
      <c r="O97" s="78" t="s">
        <v>32</v>
      </c>
      <c r="P97" s="9" t="s">
        <v>48</v>
      </c>
    </row>
    <row r="98" spans="1:16" ht="18" customHeight="1">
      <c r="A98" s="98"/>
      <c r="B98" s="183" t="s">
        <v>489</v>
      </c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6"/>
    </row>
    <row r="99" spans="1:16" ht="51">
      <c r="A99" s="98">
        <v>99</v>
      </c>
      <c r="B99" s="78">
        <f>B97+1</f>
        <v>92</v>
      </c>
      <c r="C99" s="40" t="s">
        <v>289</v>
      </c>
      <c r="D99" s="40" t="s">
        <v>470</v>
      </c>
      <c r="E99" s="78" t="s">
        <v>397</v>
      </c>
      <c r="F99" s="78" t="s">
        <v>18</v>
      </c>
      <c r="G99" s="2">
        <v>168</v>
      </c>
      <c r="H99" s="78" t="s">
        <v>0</v>
      </c>
      <c r="I99" s="77">
        <v>10213</v>
      </c>
      <c r="J99" s="12" t="s">
        <v>22</v>
      </c>
      <c r="K99" s="78" t="s">
        <v>33</v>
      </c>
      <c r="L99" s="77">
        <v>874232.8</v>
      </c>
      <c r="M99" s="75" t="s">
        <v>166</v>
      </c>
      <c r="N99" s="75" t="s">
        <v>386</v>
      </c>
      <c r="O99" s="78" t="s">
        <v>252</v>
      </c>
      <c r="P99" s="78" t="s">
        <v>48</v>
      </c>
    </row>
    <row r="100" spans="1:16" ht="38.25">
      <c r="A100" s="96">
        <v>106</v>
      </c>
      <c r="B100" s="72">
        <f>B99+1</f>
        <v>93</v>
      </c>
      <c r="C100" s="26" t="s">
        <v>224</v>
      </c>
      <c r="D100" s="26" t="s">
        <v>224</v>
      </c>
      <c r="E100" s="9" t="s">
        <v>329</v>
      </c>
      <c r="F100" s="9" t="s">
        <v>185</v>
      </c>
      <c r="G100" s="10">
        <f>IF(H100="тн",168,IF(H100="шт",796,IF(H100="кг",166,IF(H100="м2",55,IF(H100="м3",113,IF(H100="п.м.",18,IF(H100="секц",840,IF(H100="компл",839,0))))))))</f>
        <v>796</v>
      </c>
      <c r="H100" s="10" t="s">
        <v>7</v>
      </c>
      <c r="I100" s="77" t="s">
        <v>1</v>
      </c>
      <c r="J100" s="75" t="s">
        <v>216</v>
      </c>
      <c r="K100" s="78" t="s">
        <v>215</v>
      </c>
      <c r="L100" s="77">
        <v>71927.5</v>
      </c>
      <c r="M100" s="75" t="s">
        <v>166</v>
      </c>
      <c r="N100" s="75" t="s">
        <v>158</v>
      </c>
      <c r="O100" s="78" t="s">
        <v>32</v>
      </c>
      <c r="P100" s="9" t="s">
        <v>48</v>
      </c>
    </row>
    <row r="101" spans="1:16" ht="38.25">
      <c r="A101" s="96">
        <v>107</v>
      </c>
      <c r="B101" s="72">
        <f t="shared" ref="B101:B113" si="9">B100+1</f>
        <v>94</v>
      </c>
      <c r="C101" s="26" t="s">
        <v>224</v>
      </c>
      <c r="D101" s="26" t="s">
        <v>224</v>
      </c>
      <c r="E101" s="9" t="s">
        <v>370</v>
      </c>
      <c r="F101" s="9" t="s">
        <v>185</v>
      </c>
      <c r="G101" s="10">
        <f>IF(H101="тн",168,IF(H101="шт",796,IF(H101="кг",166,IF(H101="м2",55,IF(H101="м3",113,IF(H101="п.м.",18,IF(H101="секц",840,IF(H101="компл",839,0))))))))</f>
        <v>796</v>
      </c>
      <c r="H101" s="10" t="s">
        <v>7</v>
      </c>
      <c r="I101" s="77" t="s">
        <v>1</v>
      </c>
      <c r="J101" s="75" t="s">
        <v>226</v>
      </c>
      <c r="K101" s="78" t="s">
        <v>156</v>
      </c>
      <c r="L101" s="77">
        <v>19216</v>
      </c>
      <c r="M101" s="75" t="s">
        <v>166</v>
      </c>
      <c r="N101" s="75" t="s">
        <v>158</v>
      </c>
      <c r="O101" s="78" t="s">
        <v>32</v>
      </c>
      <c r="P101" s="9" t="s">
        <v>48</v>
      </c>
    </row>
    <row r="102" spans="1:16" ht="63.75">
      <c r="A102" s="96">
        <v>115</v>
      </c>
      <c r="B102" s="72">
        <f t="shared" si="9"/>
        <v>95</v>
      </c>
      <c r="C102" s="26" t="s">
        <v>85</v>
      </c>
      <c r="D102" s="40" t="s">
        <v>86</v>
      </c>
      <c r="E102" s="35" t="s">
        <v>388</v>
      </c>
      <c r="F102" s="78" t="s">
        <v>18</v>
      </c>
      <c r="G102" s="2">
        <f>IF(H102="тн",168,IF(H102="шт",796,IF(H102="кг",166,IF(H102="м2",55,IF(H102="м3",113,IF(H102="п.м.",18,IF(H102="секц",840,IF(H102="компл",839,0))))))))</f>
        <v>796</v>
      </c>
      <c r="H102" s="2" t="s">
        <v>7</v>
      </c>
      <c r="I102" s="77">
        <v>7</v>
      </c>
      <c r="J102" s="75" t="s">
        <v>22</v>
      </c>
      <c r="K102" s="78" t="s">
        <v>249</v>
      </c>
      <c r="L102" s="77">
        <v>300</v>
      </c>
      <c r="M102" s="75" t="s">
        <v>166</v>
      </c>
      <c r="N102" s="75" t="s">
        <v>342</v>
      </c>
      <c r="O102" s="78" t="s">
        <v>252</v>
      </c>
      <c r="P102" s="2" t="s">
        <v>48</v>
      </c>
    </row>
    <row r="103" spans="1:16" s="3" customFormat="1" ht="76.5">
      <c r="A103" s="33">
        <v>116</v>
      </c>
      <c r="B103" s="72">
        <f t="shared" si="9"/>
        <v>96</v>
      </c>
      <c r="C103" s="40" t="s">
        <v>143</v>
      </c>
      <c r="D103" s="26" t="s">
        <v>144</v>
      </c>
      <c r="E103" s="78" t="s">
        <v>196</v>
      </c>
      <c r="F103" s="78" t="s">
        <v>18</v>
      </c>
      <c r="G103" s="5">
        <v>796</v>
      </c>
      <c r="H103" s="78" t="s">
        <v>61</v>
      </c>
      <c r="I103" s="67">
        <v>27</v>
      </c>
      <c r="J103" s="75" t="s">
        <v>22</v>
      </c>
      <c r="K103" s="78" t="s">
        <v>33</v>
      </c>
      <c r="L103" s="65">
        <v>3875.83</v>
      </c>
      <c r="M103" s="75" t="s">
        <v>166</v>
      </c>
      <c r="N103" s="75" t="s">
        <v>340</v>
      </c>
      <c r="O103" s="78" t="s">
        <v>256</v>
      </c>
      <c r="P103" s="2" t="s">
        <v>56</v>
      </c>
    </row>
    <row r="104" spans="1:16" s="3" customFormat="1" ht="51">
      <c r="A104" s="33">
        <v>117</v>
      </c>
      <c r="B104" s="72">
        <f t="shared" si="9"/>
        <v>97</v>
      </c>
      <c r="C104" s="26" t="s">
        <v>279</v>
      </c>
      <c r="D104" s="26" t="s">
        <v>103</v>
      </c>
      <c r="E104" s="78" t="s">
        <v>278</v>
      </c>
      <c r="F104" s="78" t="s">
        <v>18</v>
      </c>
      <c r="G104" s="5">
        <f>IF(H104="тн",168,IF(H104="шт",796,IF(H104="кг",166,IF(H104="м2",55,IF(H104="м3",113,IF(H104="п.м.",18,IF(H104="секц",840,IF(H104="компл",839,0))))))))</f>
        <v>796</v>
      </c>
      <c r="H104" s="78" t="s">
        <v>7</v>
      </c>
      <c r="I104" s="77">
        <v>1</v>
      </c>
      <c r="J104" s="75" t="s">
        <v>312</v>
      </c>
      <c r="K104" s="11" t="s">
        <v>102</v>
      </c>
      <c r="L104" s="77">
        <v>950</v>
      </c>
      <c r="M104" s="16">
        <v>43922</v>
      </c>
      <c r="N104" s="75" t="s">
        <v>385</v>
      </c>
      <c r="O104" s="78" t="s">
        <v>252</v>
      </c>
      <c r="P104" s="9" t="s">
        <v>48</v>
      </c>
    </row>
    <row r="105" spans="1:16" s="3" customFormat="1" ht="38.25">
      <c r="A105" s="33">
        <v>118</v>
      </c>
      <c r="B105" s="72">
        <f t="shared" si="9"/>
        <v>98</v>
      </c>
      <c r="C105" s="40" t="s">
        <v>486</v>
      </c>
      <c r="D105" s="40" t="s">
        <v>486</v>
      </c>
      <c r="E105" s="78" t="s">
        <v>198</v>
      </c>
      <c r="F105" s="78" t="s">
        <v>106</v>
      </c>
      <c r="G105" s="5">
        <v>796</v>
      </c>
      <c r="H105" s="27" t="s">
        <v>7</v>
      </c>
      <c r="I105" s="28" t="s">
        <v>1</v>
      </c>
      <c r="J105" s="75" t="s">
        <v>40</v>
      </c>
      <c r="K105" s="78" t="s">
        <v>17</v>
      </c>
      <c r="L105" s="77">
        <v>4321.03</v>
      </c>
      <c r="M105" s="16">
        <v>43922</v>
      </c>
      <c r="N105" s="16">
        <v>43983</v>
      </c>
      <c r="O105" s="78" t="s">
        <v>256</v>
      </c>
      <c r="P105" s="2" t="s">
        <v>56</v>
      </c>
    </row>
    <row r="106" spans="1:16" s="3" customFormat="1" ht="51">
      <c r="A106" s="33">
        <v>119</v>
      </c>
      <c r="B106" s="72">
        <f t="shared" si="9"/>
        <v>99</v>
      </c>
      <c r="C106" s="40" t="s">
        <v>289</v>
      </c>
      <c r="D106" s="40" t="s">
        <v>470</v>
      </c>
      <c r="E106" s="78" t="s">
        <v>455</v>
      </c>
      <c r="F106" s="78" t="s">
        <v>18</v>
      </c>
      <c r="G106" s="2">
        <v>168</v>
      </c>
      <c r="H106" s="78" t="s">
        <v>0</v>
      </c>
      <c r="I106" s="77">
        <v>4150</v>
      </c>
      <c r="J106" s="12" t="s">
        <v>22</v>
      </c>
      <c r="K106" s="78" t="s">
        <v>33</v>
      </c>
      <c r="L106" s="77">
        <v>382275</v>
      </c>
      <c r="M106" s="75" t="s">
        <v>193</v>
      </c>
      <c r="N106" s="75" t="s">
        <v>157</v>
      </c>
      <c r="O106" s="78" t="s">
        <v>252</v>
      </c>
      <c r="P106" s="78" t="s">
        <v>48</v>
      </c>
    </row>
    <row r="107" spans="1:16" s="3" customFormat="1" ht="63.75">
      <c r="A107" s="33">
        <v>119</v>
      </c>
      <c r="B107" s="72">
        <f t="shared" si="9"/>
        <v>100</v>
      </c>
      <c r="C107" s="40" t="s">
        <v>68</v>
      </c>
      <c r="D107" s="40" t="s">
        <v>71</v>
      </c>
      <c r="E107" s="78" t="s">
        <v>416</v>
      </c>
      <c r="F107" s="78" t="s">
        <v>6</v>
      </c>
      <c r="G107" s="78">
        <f>IF(H107="тн",168,IF(H107="шт",796,IF(H107="кг",166,IF(H107="м2",55,IF(H107="м3",113,IF(H107="п.м.",18,IF(H107="секц",840,IF(H107="компл",839,0))))))))</f>
        <v>168</v>
      </c>
      <c r="H107" s="78" t="s">
        <v>0</v>
      </c>
      <c r="I107" s="77">
        <v>50</v>
      </c>
      <c r="J107" s="75">
        <v>30</v>
      </c>
      <c r="K107" s="78" t="s">
        <v>109</v>
      </c>
      <c r="L107" s="77">
        <v>400</v>
      </c>
      <c r="M107" s="75" t="s">
        <v>193</v>
      </c>
      <c r="N107" s="75" t="s">
        <v>158</v>
      </c>
      <c r="O107" s="78" t="s">
        <v>32</v>
      </c>
      <c r="P107" s="2" t="s">
        <v>48</v>
      </c>
    </row>
    <row r="108" spans="1:16" s="3" customFormat="1" ht="102">
      <c r="A108" s="33">
        <v>119</v>
      </c>
      <c r="B108" s="72">
        <f t="shared" si="9"/>
        <v>101</v>
      </c>
      <c r="C108" s="26" t="s">
        <v>80</v>
      </c>
      <c r="D108" s="40" t="s">
        <v>81</v>
      </c>
      <c r="E108" s="78" t="s">
        <v>361</v>
      </c>
      <c r="F108" s="78" t="s">
        <v>18</v>
      </c>
      <c r="G108" s="10">
        <f>IF(H108="тн",168,IF(H108="шт",796,IF(H108="кг",166,IF(H108="м2",55,IF(H108="м3",113,IF(H108="п.м.",18,IF(H108="секц",840,IF(H108="компл",839,0))))))))</f>
        <v>796</v>
      </c>
      <c r="H108" s="2" t="s">
        <v>7</v>
      </c>
      <c r="I108" s="77">
        <v>1</v>
      </c>
      <c r="J108" s="7" t="s">
        <v>22</v>
      </c>
      <c r="K108" s="78" t="s">
        <v>33</v>
      </c>
      <c r="L108" s="77">
        <v>450</v>
      </c>
      <c r="M108" s="75" t="s">
        <v>193</v>
      </c>
      <c r="N108" s="75" t="s">
        <v>157</v>
      </c>
      <c r="O108" s="78" t="s">
        <v>252</v>
      </c>
      <c r="P108" s="78" t="s">
        <v>48</v>
      </c>
    </row>
    <row r="109" spans="1:16" s="3" customFormat="1" ht="38.25">
      <c r="A109" s="33">
        <v>120</v>
      </c>
      <c r="B109" s="72">
        <f t="shared" si="9"/>
        <v>102</v>
      </c>
      <c r="C109" s="60" t="s">
        <v>294</v>
      </c>
      <c r="D109" s="60" t="s">
        <v>301</v>
      </c>
      <c r="E109" s="61" t="s">
        <v>483</v>
      </c>
      <c r="F109" s="78" t="s">
        <v>23</v>
      </c>
      <c r="G109" s="2">
        <v>839</v>
      </c>
      <c r="H109" s="10" t="s">
        <v>7</v>
      </c>
      <c r="I109" s="8" t="s">
        <v>1</v>
      </c>
      <c r="J109" s="75" t="s">
        <v>40</v>
      </c>
      <c r="K109" s="78" t="s">
        <v>17</v>
      </c>
      <c r="L109" s="8">
        <v>1000</v>
      </c>
      <c r="M109" s="75" t="s">
        <v>193</v>
      </c>
      <c r="N109" s="75" t="s">
        <v>242</v>
      </c>
      <c r="O109" s="78" t="s">
        <v>254</v>
      </c>
      <c r="P109" s="2" t="s">
        <v>56</v>
      </c>
    </row>
    <row r="110" spans="1:16" s="3" customFormat="1" ht="51">
      <c r="A110" s="33">
        <v>121</v>
      </c>
      <c r="B110" s="72">
        <f t="shared" si="9"/>
        <v>103</v>
      </c>
      <c r="C110" s="40" t="s">
        <v>217</v>
      </c>
      <c r="D110" s="40" t="s">
        <v>144</v>
      </c>
      <c r="E110" s="78" t="s">
        <v>351</v>
      </c>
      <c r="F110" s="78" t="s">
        <v>18</v>
      </c>
      <c r="G110" s="2">
        <f>IF(H110="тн",168,IF(H110="шт",796,IF(H110="кг",166,IF(H110="м2",55,IF(H110="м3",113,IF(H110="п.м.",18,IF(H110="секц",840,IF(H110="компл",839,0))))))))</f>
        <v>796</v>
      </c>
      <c r="H110" s="2" t="s">
        <v>7</v>
      </c>
      <c r="I110" s="77" t="s">
        <v>1</v>
      </c>
      <c r="J110" s="75" t="s">
        <v>40</v>
      </c>
      <c r="K110" s="78" t="s">
        <v>33</v>
      </c>
      <c r="L110" s="77">
        <v>148</v>
      </c>
      <c r="M110" s="75" t="s">
        <v>193</v>
      </c>
      <c r="N110" s="75" t="s">
        <v>157</v>
      </c>
      <c r="O110" s="78" t="s">
        <v>252</v>
      </c>
      <c r="P110" s="2" t="s">
        <v>48</v>
      </c>
    </row>
    <row r="111" spans="1:16" ht="63.75">
      <c r="A111" s="33">
        <v>130</v>
      </c>
      <c r="B111" s="72">
        <f t="shared" si="9"/>
        <v>104</v>
      </c>
      <c r="C111" s="26" t="s">
        <v>85</v>
      </c>
      <c r="D111" s="40" t="s">
        <v>86</v>
      </c>
      <c r="E111" s="78" t="s">
        <v>270</v>
      </c>
      <c r="F111" s="78" t="s">
        <v>18</v>
      </c>
      <c r="G111" s="2">
        <f>IF(H111="тн",168,IF(H111="шт",796,IF(H111="кг",166,IF(H111="м2",55,IF(H111="м3",113,IF(H111="п.м.",18,IF(H111="секц",840,IF(H111="компл",839,0))))))))</f>
        <v>796</v>
      </c>
      <c r="H111" s="2" t="s">
        <v>7</v>
      </c>
      <c r="I111" s="77">
        <v>32</v>
      </c>
      <c r="J111" s="2">
        <v>30</v>
      </c>
      <c r="K111" s="78" t="s">
        <v>33</v>
      </c>
      <c r="L111" s="77">
        <v>700</v>
      </c>
      <c r="M111" s="75" t="s">
        <v>193</v>
      </c>
      <c r="N111" s="75" t="s">
        <v>242</v>
      </c>
      <c r="O111" s="78" t="s">
        <v>252</v>
      </c>
      <c r="P111" s="2" t="s">
        <v>48</v>
      </c>
    </row>
    <row r="112" spans="1:16" s="6" customFormat="1" ht="38.25">
      <c r="A112" s="33">
        <v>123</v>
      </c>
      <c r="B112" s="72">
        <f t="shared" si="9"/>
        <v>105</v>
      </c>
      <c r="C112" s="26" t="s">
        <v>302</v>
      </c>
      <c r="D112" s="40" t="s">
        <v>318</v>
      </c>
      <c r="E112" s="78" t="s">
        <v>319</v>
      </c>
      <c r="F112" s="78" t="s">
        <v>140</v>
      </c>
      <c r="G112" s="5">
        <f>IF(H112="тн",168,IF(H112="шт",796,IF(H112="кг",166,IF(H112="м2",55,IF(H112="м3",113,IF(H112="п.м.",18,IF(H112="секц",840,IF(H112="компл",839,0))))))))</f>
        <v>796</v>
      </c>
      <c r="H112" s="78" t="s">
        <v>7</v>
      </c>
      <c r="I112" s="64">
        <v>581</v>
      </c>
      <c r="J112" s="75">
        <v>30401</v>
      </c>
      <c r="K112" s="78" t="s">
        <v>17</v>
      </c>
      <c r="L112" s="65">
        <v>4200.82</v>
      </c>
      <c r="M112" s="75" t="s">
        <v>193</v>
      </c>
      <c r="N112" s="75" t="s">
        <v>386</v>
      </c>
      <c r="O112" s="78" t="s">
        <v>317</v>
      </c>
      <c r="P112" s="2" t="s">
        <v>56</v>
      </c>
    </row>
    <row r="113" spans="1:16" s="6" customFormat="1" ht="51">
      <c r="A113" s="33">
        <v>124</v>
      </c>
      <c r="B113" s="72">
        <f t="shared" si="9"/>
        <v>106</v>
      </c>
      <c r="C113" s="40" t="s">
        <v>289</v>
      </c>
      <c r="D113" s="40" t="s">
        <v>291</v>
      </c>
      <c r="E113" s="78" t="s">
        <v>398</v>
      </c>
      <c r="F113" s="78" t="s">
        <v>18</v>
      </c>
      <c r="G113" s="2">
        <v>168</v>
      </c>
      <c r="H113" s="78" t="s">
        <v>0</v>
      </c>
      <c r="I113" s="77">
        <v>5246</v>
      </c>
      <c r="J113" s="12" t="s">
        <v>22</v>
      </c>
      <c r="K113" s="78" t="s">
        <v>33</v>
      </c>
      <c r="L113" s="77">
        <v>512271.9</v>
      </c>
      <c r="M113" s="75" t="s">
        <v>342</v>
      </c>
      <c r="N113" s="75" t="s">
        <v>242</v>
      </c>
      <c r="O113" s="78" t="s">
        <v>252</v>
      </c>
      <c r="P113" s="78" t="s">
        <v>48</v>
      </c>
    </row>
    <row r="114" spans="1:16" s="6" customFormat="1" ht="15">
      <c r="A114" s="33"/>
      <c r="B114" s="174" t="s">
        <v>490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6"/>
    </row>
    <row r="115" spans="1:16" s="6" customFormat="1" ht="76.5">
      <c r="A115" s="33">
        <v>124</v>
      </c>
      <c r="B115" s="72">
        <f>B113+1</f>
        <v>107</v>
      </c>
      <c r="C115" s="43" t="s">
        <v>95</v>
      </c>
      <c r="D115" s="43" t="s">
        <v>118</v>
      </c>
      <c r="E115" s="78" t="s">
        <v>280</v>
      </c>
      <c r="F115" s="78" t="s">
        <v>107</v>
      </c>
      <c r="G115" s="5">
        <v>796</v>
      </c>
      <c r="H115" s="27" t="s">
        <v>7</v>
      </c>
      <c r="I115" s="28" t="s">
        <v>1</v>
      </c>
      <c r="J115" s="75" t="s">
        <v>40</v>
      </c>
      <c r="K115" s="78" t="s">
        <v>17</v>
      </c>
      <c r="L115" s="77">
        <v>607.35</v>
      </c>
      <c r="M115" s="16">
        <v>44013</v>
      </c>
      <c r="N115" s="16">
        <v>44044</v>
      </c>
      <c r="O115" s="78" t="s">
        <v>256</v>
      </c>
      <c r="P115" s="2" t="s">
        <v>56</v>
      </c>
    </row>
    <row r="116" spans="1:16" ht="51">
      <c r="A116" s="33">
        <v>125</v>
      </c>
      <c r="B116" s="78">
        <f>B115+1</f>
        <v>108</v>
      </c>
      <c r="C116" s="40" t="s">
        <v>289</v>
      </c>
      <c r="D116" s="40" t="s">
        <v>221</v>
      </c>
      <c r="E116" s="78" t="s">
        <v>456</v>
      </c>
      <c r="F116" s="78" t="s">
        <v>18</v>
      </c>
      <c r="G116" s="2">
        <v>168</v>
      </c>
      <c r="H116" s="78" t="s">
        <v>0</v>
      </c>
      <c r="I116" s="77">
        <v>5820</v>
      </c>
      <c r="J116" s="12" t="s">
        <v>22</v>
      </c>
      <c r="K116" s="78" t="s">
        <v>33</v>
      </c>
      <c r="L116" s="77">
        <v>575041</v>
      </c>
      <c r="M116" s="75" t="s">
        <v>386</v>
      </c>
      <c r="N116" s="75" t="s">
        <v>158</v>
      </c>
      <c r="O116" s="78" t="s">
        <v>252</v>
      </c>
      <c r="P116" s="78" t="s">
        <v>48</v>
      </c>
    </row>
    <row r="117" spans="1:16" ht="89.25">
      <c r="A117" s="33">
        <v>127</v>
      </c>
      <c r="B117" s="78">
        <f>B116+1</f>
        <v>109</v>
      </c>
      <c r="C117" s="40" t="s">
        <v>68</v>
      </c>
      <c r="D117" s="40" t="s">
        <v>71</v>
      </c>
      <c r="E117" s="78" t="s">
        <v>415</v>
      </c>
      <c r="F117" s="78" t="s">
        <v>458</v>
      </c>
      <c r="G117" s="78">
        <f>IF(H117="тн",168,IF(H117="шт",796,IF(H117="кг",166,IF(H117="м2",55,IF(H117="м3",113,IF(H117="п.м.",18,IF(H117="секц",840,IF(H117="компл",839,0))))))))</f>
        <v>168</v>
      </c>
      <c r="H117" s="78" t="s">
        <v>0</v>
      </c>
      <c r="I117" s="77">
        <v>50</v>
      </c>
      <c r="J117" s="75" t="s">
        <v>22</v>
      </c>
      <c r="K117" s="78" t="s">
        <v>136</v>
      </c>
      <c r="L117" s="77">
        <v>1500</v>
      </c>
      <c r="M117" s="75" t="s">
        <v>242</v>
      </c>
      <c r="N117" s="75" t="s">
        <v>392</v>
      </c>
      <c r="O117" s="78" t="s">
        <v>252</v>
      </c>
      <c r="P117" s="2" t="s">
        <v>48</v>
      </c>
    </row>
    <row r="118" spans="1:16" ht="15">
      <c r="A118" s="33"/>
      <c r="B118" s="177" t="s">
        <v>491</v>
      </c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9"/>
    </row>
    <row r="119" spans="1:16" ht="102">
      <c r="A119" s="33">
        <v>128</v>
      </c>
      <c r="B119" s="81">
        <f>B117+1</f>
        <v>110</v>
      </c>
      <c r="C119" s="43" t="s">
        <v>95</v>
      </c>
      <c r="D119" s="82" t="s">
        <v>118</v>
      </c>
      <c r="E119" s="74" t="s">
        <v>380</v>
      </c>
      <c r="F119" s="25" t="s">
        <v>108</v>
      </c>
      <c r="G119" s="5">
        <v>796</v>
      </c>
      <c r="H119" s="27" t="s">
        <v>7</v>
      </c>
      <c r="I119" s="28">
        <v>1</v>
      </c>
      <c r="J119" s="75" t="s">
        <v>40</v>
      </c>
      <c r="K119" s="78" t="s">
        <v>17</v>
      </c>
      <c r="L119" s="15">
        <v>270.86</v>
      </c>
      <c r="M119" s="16">
        <v>44136</v>
      </c>
      <c r="N119" s="16">
        <v>44531</v>
      </c>
      <c r="O119" s="59" t="s">
        <v>32</v>
      </c>
      <c r="P119" s="2" t="s">
        <v>48</v>
      </c>
    </row>
    <row r="120" spans="1:16" ht="102">
      <c r="A120" s="33"/>
      <c r="B120" s="81">
        <f>B119+1</f>
        <v>111</v>
      </c>
      <c r="C120" s="43" t="s">
        <v>95</v>
      </c>
      <c r="D120" s="82" t="s">
        <v>118</v>
      </c>
      <c r="E120" s="74" t="s">
        <v>381</v>
      </c>
      <c r="F120" s="25" t="s">
        <v>108</v>
      </c>
      <c r="G120" s="5">
        <v>796</v>
      </c>
      <c r="H120" s="27" t="s">
        <v>7</v>
      </c>
      <c r="I120" s="28">
        <v>1</v>
      </c>
      <c r="J120" s="75" t="s">
        <v>40</v>
      </c>
      <c r="K120" s="78" t="s">
        <v>17</v>
      </c>
      <c r="L120" s="15">
        <v>535.39</v>
      </c>
      <c r="M120" s="16">
        <v>44136</v>
      </c>
      <c r="N120" s="16">
        <v>44531</v>
      </c>
      <c r="O120" s="52" t="s">
        <v>32</v>
      </c>
      <c r="P120" s="2" t="s">
        <v>48</v>
      </c>
    </row>
    <row r="121" spans="1:16" ht="38.25">
      <c r="A121" s="33">
        <v>130</v>
      </c>
      <c r="B121" s="81">
        <f t="shared" ref="B121:B139" si="10">B120+1</f>
        <v>112</v>
      </c>
      <c r="C121" s="40" t="s">
        <v>111</v>
      </c>
      <c r="D121" s="41" t="s">
        <v>223</v>
      </c>
      <c r="E121" s="34" t="s">
        <v>165</v>
      </c>
      <c r="F121" s="34" t="s">
        <v>38</v>
      </c>
      <c r="G121" s="25">
        <v>114</v>
      </c>
      <c r="H121" s="78" t="s">
        <v>39</v>
      </c>
      <c r="I121" s="77">
        <v>1581</v>
      </c>
      <c r="J121" s="78">
        <v>30213807</v>
      </c>
      <c r="K121" s="77" t="s">
        <v>36</v>
      </c>
      <c r="L121" s="15">
        <v>12717.8</v>
      </c>
      <c r="M121" s="62" t="s">
        <v>158</v>
      </c>
      <c r="N121" s="62" t="s">
        <v>286</v>
      </c>
      <c r="O121" s="52" t="s">
        <v>32</v>
      </c>
      <c r="P121" s="2" t="s">
        <v>48</v>
      </c>
    </row>
    <row r="122" spans="1:16" ht="89.25">
      <c r="A122" s="33"/>
      <c r="B122" s="81">
        <f t="shared" si="10"/>
        <v>113</v>
      </c>
      <c r="C122" s="26" t="s">
        <v>326</v>
      </c>
      <c r="D122" s="42" t="s">
        <v>327</v>
      </c>
      <c r="E122" s="74" t="s">
        <v>393</v>
      </c>
      <c r="F122" s="78" t="s">
        <v>18</v>
      </c>
      <c r="G122" s="14">
        <f>IF(H122="тн",168,IF(H122="шт",796,IF(H122="кг",166,IF(H122="м2",55,IF(H122="м3",113,IF(H122="п.м.",18,IF(H122="секц",840,IF(H122="компл",839,0))))))))</f>
        <v>796</v>
      </c>
      <c r="H122" s="78" t="s">
        <v>7</v>
      </c>
      <c r="I122" s="58">
        <v>6</v>
      </c>
      <c r="J122" s="75" t="s">
        <v>216</v>
      </c>
      <c r="K122" s="78" t="s">
        <v>215</v>
      </c>
      <c r="L122" s="15">
        <v>420</v>
      </c>
      <c r="M122" s="16">
        <v>44166</v>
      </c>
      <c r="N122" s="57" t="s">
        <v>286</v>
      </c>
      <c r="O122" s="59" t="s">
        <v>254</v>
      </c>
      <c r="P122" s="9" t="s">
        <v>56</v>
      </c>
    </row>
    <row r="123" spans="1:16" ht="89.25">
      <c r="A123" s="33"/>
      <c r="B123" s="81">
        <f t="shared" si="10"/>
        <v>114</v>
      </c>
      <c r="C123" s="40" t="s">
        <v>104</v>
      </c>
      <c r="D123" s="41" t="s">
        <v>105</v>
      </c>
      <c r="E123" s="78" t="s">
        <v>195</v>
      </c>
      <c r="F123" s="59" t="s">
        <v>23</v>
      </c>
      <c r="G123" s="14">
        <f>IF(H123="тн",168,IF(H123="шт",796,IF(H123="кг",166,IF(H123="м2",55,IF(H123="м3",113,IF(H123="п.м.",18,IF(H123="секц",840,IF(H123="компл",839,0))))))))</f>
        <v>796</v>
      </c>
      <c r="H123" s="27" t="s">
        <v>7</v>
      </c>
      <c r="I123" s="67">
        <v>3</v>
      </c>
      <c r="J123" s="57" t="s">
        <v>22</v>
      </c>
      <c r="K123" s="78" t="s">
        <v>33</v>
      </c>
      <c r="L123" s="15">
        <v>1122.8499999999999</v>
      </c>
      <c r="M123" s="75" t="s">
        <v>158</v>
      </c>
      <c r="N123" s="75" t="s">
        <v>286</v>
      </c>
      <c r="O123" s="78" t="s">
        <v>32</v>
      </c>
      <c r="P123" s="78" t="s">
        <v>48</v>
      </c>
    </row>
    <row r="124" spans="1:16" ht="89.25">
      <c r="A124" s="33"/>
      <c r="B124" s="81">
        <f t="shared" si="10"/>
        <v>115</v>
      </c>
      <c r="C124" s="40" t="s">
        <v>104</v>
      </c>
      <c r="D124" s="41" t="s">
        <v>105</v>
      </c>
      <c r="E124" s="74" t="s">
        <v>195</v>
      </c>
      <c r="F124" s="78" t="s">
        <v>23</v>
      </c>
      <c r="G124" s="14">
        <f>IF(H124="тн",168,IF(H124="шт",796,IF(H124="кг",166,IF(H124="м2",55,IF(H124="м3",113,IF(H124="п.м.",18,IF(H124="секц",840,IF(H124="компл",839,0))))))))</f>
        <v>796</v>
      </c>
      <c r="H124" s="27" t="s">
        <v>7</v>
      </c>
      <c r="I124" s="67">
        <v>1</v>
      </c>
      <c r="J124" s="75" t="s">
        <v>22</v>
      </c>
      <c r="K124" s="78" t="s">
        <v>33</v>
      </c>
      <c r="L124" s="15">
        <v>106.1</v>
      </c>
      <c r="M124" s="75" t="s">
        <v>158</v>
      </c>
      <c r="N124" s="73" t="s">
        <v>286</v>
      </c>
      <c r="O124" s="59" t="s">
        <v>32</v>
      </c>
      <c r="P124" s="78" t="s">
        <v>48</v>
      </c>
    </row>
    <row r="125" spans="1:16" ht="318.75">
      <c r="A125" s="33"/>
      <c r="B125" s="81">
        <f t="shared" si="10"/>
        <v>116</v>
      </c>
      <c r="C125" s="40" t="s">
        <v>228</v>
      </c>
      <c r="D125" s="41" t="s">
        <v>229</v>
      </c>
      <c r="E125" s="74" t="s">
        <v>383</v>
      </c>
      <c r="F125" s="78" t="s">
        <v>138</v>
      </c>
      <c r="G125" s="14">
        <f>IF(H125="тн",168,IF(H125="шт",796,IF(H125="кг",166,IF(H125="м2",55,IF(H125="м3",113,IF(H125="п.м.",18,IF(H125="секц",840,IF(H125="компл",839,0))))))))</f>
        <v>796</v>
      </c>
      <c r="H125" s="78" t="s">
        <v>7</v>
      </c>
      <c r="I125" s="64">
        <v>86</v>
      </c>
      <c r="J125" s="75" t="s">
        <v>22</v>
      </c>
      <c r="K125" s="78" t="s">
        <v>33</v>
      </c>
      <c r="L125" s="84">
        <v>13209.95</v>
      </c>
      <c r="M125" s="75" t="s">
        <v>158</v>
      </c>
      <c r="N125" s="73" t="s">
        <v>286</v>
      </c>
      <c r="O125" s="59" t="s">
        <v>256</v>
      </c>
      <c r="P125" s="2" t="s">
        <v>56</v>
      </c>
    </row>
    <row r="126" spans="1:16" ht="76.5">
      <c r="A126" s="33">
        <v>105</v>
      </c>
      <c r="B126" s="81">
        <f t="shared" si="10"/>
        <v>117</v>
      </c>
      <c r="C126" s="40" t="s">
        <v>114</v>
      </c>
      <c r="D126" s="40" t="s">
        <v>90</v>
      </c>
      <c r="E126" s="34" t="s">
        <v>67</v>
      </c>
      <c r="F126" s="2" t="s">
        <v>51</v>
      </c>
      <c r="G126" s="5">
        <v>246</v>
      </c>
      <c r="H126" s="78" t="s">
        <v>202</v>
      </c>
      <c r="I126" s="68">
        <v>1170838</v>
      </c>
      <c r="J126" s="75" t="s">
        <v>126</v>
      </c>
      <c r="K126" s="78" t="s">
        <v>127</v>
      </c>
      <c r="L126" s="77">
        <v>6678.9</v>
      </c>
      <c r="M126" s="4" t="s">
        <v>158</v>
      </c>
      <c r="N126" s="69" t="s">
        <v>286</v>
      </c>
      <c r="O126" s="70" t="s">
        <v>32</v>
      </c>
      <c r="P126" s="70" t="s">
        <v>48</v>
      </c>
    </row>
    <row r="127" spans="1:16" ht="76.5">
      <c r="A127" s="33">
        <v>105</v>
      </c>
      <c r="B127" s="81">
        <f t="shared" si="10"/>
        <v>118</v>
      </c>
      <c r="C127" s="40" t="s">
        <v>114</v>
      </c>
      <c r="D127" s="40" t="s">
        <v>90</v>
      </c>
      <c r="E127" s="76" t="s">
        <v>66</v>
      </c>
      <c r="F127" s="2" t="s">
        <v>51</v>
      </c>
      <c r="G127" s="5">
        <v>246</v>
      </c>
      <c r="H127" s="78" t="s">
        <v>202</v>
      </c>
      <c r="I127" s="77">
        <v>185860</v>
      </c>
      <c r="J127" s="37">
        <v>30216800</v>
      </c>
      <c r="K127" s="70" t="s">
        <v>50</v>
      </c>
      <c r="L127" s="77">
        <v>1270.3</v>
      </c>
      <c r="M127" s="75" t="s">
        <v>158</v>
      </c>
      <c r="N127" s="75" t="s">
        <v>286</v>
      </c>
      <c r="O127" s="78" t="s">
        <v>32</v>
      </c>
      <c r="P127" s="78" t="s">
        <v>48</v>
      </c>
    </row>
    <row r="128" spans="1:16" ht="38.25">
      <c r="A128" s="33">
        <v>135</v>
      </c>
      <c r="B128" s="81">
        <f t="shared" si="10"/>
        <v>119</v>
      </c>
      <c r="C128" s="26" t="s">
        <v>122</v>
      </c>
      <c r="D128" s="40" t="s">
        <v>123</v>
      </c>
      <c r="E128" s="74" t="s">
        <v>120</v>
      </c>
      <c r="F128" s="78" t="s">
        <v>55</v>
      </c>
      <c r="G128" s="5">
        <f>IF(H128="тн",168,IF(H128="шт",796,IF(H128="кг",166,IF(H128="м2",55,IF(H128="м3",113,IF(H128="п.м.",18,IF(H128="секц",840,IF(H128="компл",839,0))))))))</f>
        <v>796</v>
      </c>
      <c r="H128" s="27" t="s">
        <v>7</v>
      </c>
      <c r="I128" s="28">
        <v>1</v>
      </c>
      <c r="J128" s="75" t="s">
        <v>40</v>
      </c>
      <c r="K128" s="78" t="s">
        <v>17</v>
      </c>
      <c r="L128" s="77">
        <v>390</v>
      </c>
      <c r="M128" s="75" t="s">
        <v>158</v>
      </c>
      <c r="N128" s="75" t="s">
        <v>286</v>
      </c>
      <c r="O128" s="63" t="s">
        <v>32</v>
      </c>
      <c r="P128" s="78" t="s">
        <v>48</v>
      </c>
    </row>
    <row r="129" spans="1:16" ht="25.5">
      <c r="A129" s="33">
        <v>152</v>
      </c>
      <c r="B129" s="81">
        <f t="shared" si="10"/>
        <v>120</v>
      </c>
      <c r="C129" s="43" t="s">
        <v>121</v>
      </c>
      <c r="D129" s="40" t="s">
        <v>123</v>
      </c>
      <c r="E129" s="74" t="s">
        <v>272</v>
      </c>
      <c r="F129" s="78" t="s">
        <v>55</v>
      </c>
      <c r="G129" s="14">
        <f>IF(H129="тн",168,IF(H129="шт",796,IF(H129="кг",166,IF(H129="м2",55,IF(H129="м3",113,IF(H129="п.м.",18,IF(H129="секц",840,IF(H129="компл",839,0))))))))</f>
        <v>796</v>
      </c>
      <c r="H129" s="27" t="s">
        <v>7</v>
      </c>
      <c r="I129" s="28">
        <v>1</v>
      </c>
      <c r="J129" s="75" t="s">
        <v>40</v>
      </c>
      <c r="K129" s="78" t="s">
        <v>17</v>
      </c>
      <c r="L129" s="77">
        <v>279.98</v>
      </c>
      <c r="M129" s="75" t="s">
        <v>158</v>
      </c>
      <c r="N129" s="75" t="s">
        <v>286</v>
      </c>
      <c r="O129" s="59" t="s">
        <v>32</v>
      </c>
      <c r="P129" s="78" t="s">
        <v>48</v>
      </c>
    </row>
    <row r="130" spans="1:16" ht="36">
      <c r="A130" s="33">
        <v>153</v>
      </c>
      <c r="B130" s="81">
        <f t="shared" si="10"/>
        <v>121</v>
      </c>
      <c r="C130" s="40" t="s">
        <v>274</v>
      </c>
      <c r="D130" s="26" t="s">
        <v>273</v>
      </c>
      <c r="E130" s="74" t="s">
        <v>208</v>
      </c>
      <c r="F130" s="78" t="s">
        <v>18</v>
      </c>
      <c r="G130" s="14">
        <f>IF(H130="тн",168,IF(H130="шт",796,IF(H130="кг",166,IF(H130="м2",55,IF(H130="м3",113,IF(H130="п.м.",18,IF(H130="секц",840,IF(H130="компл",839,0))))))))</f>
        <v>796</v>
      </c>
      <c r="H130" s="78" t="s">
        <v>7</v>
      </c>
      <c r="I130" s="77" t="s">
        <v>1</v>
      </c>
      <c r="J130" s="75" t="s">
        <v>40</v>
      </c>
      <c r="K130" s="78" t="s">
        <v>17</v>
      </c>
      <c r="L130" s="77">
        <v>2400</v>
      </c>
      <c r="M130" s="75" t="s">
        <v>158</v>
      </c>
      <c r="N130" s="75" t="s">
        <v>286</v>
      </c>
      <c r="O130" s="59" t="s">
        <v>254</v>
      </c>
      <c r="P130" s="2" t="s">
        <v>56</v>
      </c>
    </row>
    <row r="131" spans="1:16" ht="25.5">
      <c r="A131" s="33"/>
      <c r="B131" s="81">
        <f t="shared" si="10"/>
        <v>122</v>
      </c>
      <c r="C131" s="26" t="s">
        <v>232</v>
      </c>
      <c r="D131" s="26" t="s">
        <v>232</v>
      </c>
      <c r="E131" s="74" t="s">
        <v>287</v>
      </c>
      <c r="F131" s="13" t="s">
        <v>18</v>
      </c>
      <c r="G131" s="80">
        <v>798</v>
      </c>
      <c r="H131" s="77" t="s">
        <v>7</v>
      </c>
      <c r="I131" s="10" t="s">
        <v>1</v>
      </c>
      <c r="J131" s="75" t="s">
        <v>162</v>
      </c>
      <c r="K131" s="11" t="s">
        <v>17</v>
      </c>
      <c r="L131" s="77">
        <v>750</v>
      </c>
      <c r="M131" s="75" t="s">
        <v>158</v>
      </c>
      <c r="N131" s="75" t="s">
        <v>286</v>
      </c>
      <c r="O131" s="70" t="s">
        <v>254</v>
      </c>
      <c r="P131" s="9" t="s">
        <v>56</v>
      </c>
    </row>
    <row r="132" spans="1:16" ht="25.5">
      <c r="A132" s="33">
        <v>154</v>
      </c>
      <c r="B132" s="81">
        <f t="shared" si="10"/>
        <v>123</v>
      </c>
      <c r="C132" s="26" t="s">
        <v>276</v>
      </c>
      <c r="D132" s="26" t="s">
        <v>275</v>
      </c>
      <c r="E132" s="74" t="s">
        <v>211</v>
      </c>
      <c r="F132" s="78" t="s">
        <v>18</v>
      </c>
      <c r="G132" s="14">
        <f>IF(H132="тн",168,IF(H132="шт",796,IF(H132="кг",166,IF(H132="м2",55,IF(H132="м3",113,IF(H132="п.м.",18,IF(H132="секц",840,IF(H132="компл",839,0))))))))</f>
        <v>796</v>
      </c>
      <c r="H132" s="78" t="s">
        <v>7</v>
      </c>
      <c r="I132" s="77" t="s">
        <v>1</v>
      </c>
      <c r="J132" s="75" t="s">
        <v>40</v>
      </c>
      <c r="K132" s="11" t="s">
        <v>17</v>
      </c>
      <c r="L132" s="77">
        <v>450</v>
      </c>
      <c r="M132" s="75" t="s">
        <v>158</v>
      </c>
      <c r="N132" s="75" t="s">
        <v>286</v>
      </c>
      <c r="O132" s="46" t="s">
        <v>254</v>
      </c>
      <c r="P132" s="9" t="s">
        <v>56</v>
      </c>
    </row>
    <row r="133" spans="1:16" ht="114.75">
      <c r="A133" s="33">
        <v>157</v>
      </c>
      <c r="B133" s="81">
        <f t="shared" si="10"/>
        <v>124</v>
      </c>
      <c r="C133" s="43" t="s">
        <v>95</v>
      </c>
      <c r="D133" s="43" t="s">
        <v>118</v>
      </c>
      <c r="E133" s="78" t="s">
        <v>382</v>
      </c>
      <c r="F133" s="78" t="s">
        <v>64</v>
      </c>
      <c r="G133" s="5">
        <v>796</v>
      </c>
      <c r="H133" s="27" t="s">
        <v>7</v>
      </c>
      <c r="I133" s="28">
        <v>1</v>
      </c>
      <c r="J133" s="75" t="s">
        <v>40</v>
      </c>
      <c r="K133" s="78" t="s">
        <v>17</v>
      </c>
      <c r="L133" s="77">
        <v>875.91</v>
      </c>
      <c r="M133" s="16">
        <v>44166</v>
      </c>
      <c r="N133" s="16">
        <v>44531</v>
      </c>
      <c r="O133" s="51" t="s">
        <v>32</v>
      </c>
      <c r="P133" s="2" t="s">
        <v>48</v>
      </c>
    </row>
    <row r="134" spans="1:16" ht="51">
      <c r="A134" s="33">
        <v>158</v>
      </c>
      <c r="B134" s="81">
        <f t="shared" si="10"/>
        <v>125</v>
      </c>
      <c r="C134" s="43" t="s">
        <v>95</v>
      </c>
      <c r="D134" s="43" t="s">
        <v>118</v>
      </c>
      <c r="E134" s="78" t="s">
        <v>199</v>
      </c>
      <c r="F134" s="78" t="s">
        <v>55</v>
      </c>
      <c r="G134" s="78">
        <v>796</v>
      </c>
      <c r="H134" s="2" t="s">
        <v>7</v>
      </c>
      <c r="I134" s="77">
        <v>1</v>
      </c>
      <c r="J134" s="78">
        <v>30401</v>
      </c>
      <c r="K134" s="78" t="s">
        <v>17</v>
      </c>
      <c r="L134" s="77">
        <v>820.28</v>
      </c>
      <c r="M134" s="16">
        <v>44166</v>
      </c>
      <c r="N134" s="16">
        <v>44531</v>
      </c>
      <c r="O134" s="46" t="s">
        <v>256</v>
      </c>
      <c r="P134" s="78" t="s">
        <v>48</v>
      </c>
    </row>
    <row r="135" spans="1:16" ht="51">
      <c r="A135" s="33">
        <v>159</v>
      </c>
      <c r="B135" s="81">
        <f t="shared" si="10"/>
        <v>126</v>
      </c>
      <c r="C135" s="43" t="s">
        <v>124</v>
      </c>
      <c r="D135" s="43" t="s">
        <v>125</v>
      </c>
      <c r="E135" s="50" t="s">
        <v>200</v>
      </c>
      <c r="F135" s="50" t="s">
        <v>18</v>
      </c>
      <c r="G135" s="5">
        <f>IF(H135="тн",168,IF(H135="шт",796,IF(H135="кг",166,IF(H135="м2",55,IF(H135="м3",113,IF(H135="п.м.",18,IF(H135="секц",840,IF(H135="компл",839,0))))))))</f>
        <v>796</v>
      </c>
      <c r="H135" s="27" t="s">
        <v>7</v>
      </c>
      <c r="I135" s="28">
        <v>1</v>
      </c>
      <c r="J135" s="78">
        <v>30401</v>
      </c>
      <c r="K135" s="78" t="s">
        <v>17</v>
      </c>
      <c r="L135" s="77">
        <v>316.75</v>
      </c>
      <c r="M135" s="16">
        <v>44166</v>
      </c>
      <c r="N135" s="16">
        <v>44531</v>
      </c>
      <c r="O135" s="46" t="s">
        <v>32</v>
      </c>
      <c r="P135" s="2" t="s">
        <v>48</v>
      </c>
    </row>
    <row r="136" spans="1:16" ht="51">
      <c r="A136" s="33">
        <v>101</v>
      </c>
      <c r="B136" s="81">
        <f t="shared" si="10"/>
        <v>127</v>
      </c>
      <c r="C136" s="43" t="s">
        <v>124</v>
      </c>
      <c r="D136" s="43" t="s">
        <v>125</v>
      </c>
      <c r="E136" s="49" t="s">
        <v>201</v>
      </c>
      <c r="F136" s="49" t="s">
        <v>18</v>
      </c>
      <c r="G136" s="5">
        <f>IF(H136="тн",168,IF(H136="шт",796,IF(H136="кг",166,IF(H136="м2",55,IF(H136="м3",113,IF(H136="п.м.",18,IF(H136="секц",840,IF(H136="компл",839,0))))))))</f>
        <v>796</v>
      </c>
      <c r="H136" s="27" t="s">
        <v>7</v>
      </c>
      <c r="I136" s="28">
        <v>1</v>
      </c>
      <c r="J136" s="75" t="s">
        <v>22</v>
      </c>
      <c r="K136" s="78" t="s">
        <v>33</v>
      </c>
      <c r="L136" s="77">
        <v>1215.29</v>
      </c>
      <c r="M136" s="16">
        <v>44166</v>
      </c>
      <c r="N136" s="16">
        <v>44531</v>
      </c>
      <c r="O136" s="46" t="s">
        <v>32</v>
      </c>
      <c r="P136" s="2" t="s">
        <v>48</v>
      </c>
    </row>
    <row r="137" spans="1:16" ht="25.5">
      <c r="A137" s="33">
        <v>102</v>
      </c>
      <c r="B137" s="81">
        <f t="shared" si="10"/>
        <v>128</v>
      </c>
      <c r="C137" s="40" t="s">
        <v>96</v>
      </c>
      <c r="D137" s="40" t="s">
        <v>97</v>
      </c>
      <c r="E137" s="74" t="s">
        <v>281</v>
      </c>
      <c r="F137" s="78" t="s">
        <v>55</v>
      </c>
      <c r="G137" s="78">
        <v>796</v>
      </c>
      <c r="H137" s="2" t="s">
        <v>7</v>
      </c>
      <c r="I137" s="77" t="s">
        <v>1</v>
      </c>
      <c r="J137" s="78">
        <v>30</v>
      </c>
      <c r="K137" s="78" t="s">
        <v>33</v>
      </c>
      <c r="L137" s="77">
        <v>1580.93</v>
      </c>
      <c r="M137" s="16">
        <v>44166</v>
      </c>
      <c r="N137" s="16">
        <v>44531</v>
      </c>
      <c r="O137" s="46" t="s">
        <v>32</v>
      </c>
      <c r="P137" s="78" t="s">
        <v>48</v>
      </c>
    </row>
    <row r="138" spans="1:16" ht="38.25">
      <c r="A138" s="33">
        <v>160</v>
      </c>
      <c r="B138" s="81">
        <f t="shared" si="10"/>
        <v>129</v>
      </c>
      <c r="C138" s="40" t="s">
        <v>96</v>
      </c>
      <c r="D138" s="40" t="s">
        <v>97</v>
      </c>
      <c r="E138" s="78" t="s">
        <v>282</v>
      </c>
      <c r="F138" s="78" t="s">
        <v>55</v>
      </c>
      <c r="G138" s="25">
        <v>796</v>
      </c>
      <c r="H138" s="2" t="s">
        <v>7</v>
      </c>
      <c r="I138" s="77" t="s">
        <v>1</v>
      </c>
      <c r="J138" s="78">
        <v>30</v>
      </c>
      <c r="K138" s="78" t="s">
        <v>33</v>
      </c>
      <c r="L138" s="77">
        <v>1383.42</v>
      </c>
      <c r="M138" s="16">
        <v>44166</v>
      </c>
      <c r="N138" s="16">
        <v>44531</v>
      </c>
      <c r="O138" s="78" t="s">
        <v>32</v>
      </c>
      <c r="P138" s="78" t="s">
        <v>48</v>
      </c>
    </row>
    <row r="139" spans="1:16" ht="25.5">
      <c r="A139" s="33">
        <v>160</v>
      </c>
      <c r="B139" s="81">
        <f t="shared" si="10"/>
        <v>130</v>
      </c>
      <c r="C139" s="40" t="s">
        <v>508</v>
      </c>
      <c r="D139" s="40" t="s">
        <v>509</v>
      </c>
      <c r="E139" s="139" t="s">
        <v>510</v>
      </c>
      <c r="F139" s="139" t="s">
        <v>55</v>
      </c>
      <c r="G139" s="14">
        <f t="shared" ref="G139" si="11">IF(H139="тн",168,IF(H139="шт",796,IF(H139="кг",166,IF(H139="м2",55,IF(H139="м3",113,IF(H139="п.м.",18,IF(H139="секц",840,IF(H139="компл",839,0))))))))</f>
        <v>796</v>
      </c>
      <c r="H139" s="78" t="s">
        <v>7</v>
      </c>
      <c r="I139" s="64" t="s">
        <v>1</v>
      </c>
      <c r="J139" s="75" t="s">
        <v>226</v>
      </c>
      <c r="K139" s="78" t="s">
        <v>156</v>
      </c>
      <c r="L139" s="65">
        <v>4541.84</v>
      </c>
      <c r="M139" s="75" t="s">
        <v>158</v>
      </c>
      <c r="N139" s="75" t="s">
        <v>286</v>
      </c>
      <c r="O139" s="78" t="s">
        <v>32</v>
      </c>
      <c r="P139" s="2" t="s">
        <v>48</v>
      </c>
    </row>
    <row r="141" spans="1:16">
      <c r="L141" s="45">
        <f>SUM(L7:L140)</f>
        <v>3225736.5500000003</v>
      </c>
    </row>
    <row r="142" spans="1:16">
      <c r="L142" s="45">
        <f>L141+L210</f>
        <v>3790281.74</v>
      </c>
    </row>
    <row r="149" spans="1:16" ht="13.5" thickBot="1"/>
    <row r="150" spans="1:16" ht="13.5" customHeight="1" thickBot="1">
      <c r="A150" s="32"/>
      <c r="B150" s="146" t="s">
        <v>31</v>
      </c>
      <c r="C150" s="149" t="s">
        <v>62</v>
      </c>
      <c r="D150" s="149" t="s">
        <v>72</v>
      </c>
      <c r="E150" s="152" t="s">
        <v>8</v>
      </c>
      <c r="F150" s="153"/>
      <c r="G150" s="153"/>
      <c r="H150" s="153"/>
      <c r="I150" s="153"/>
      <c r="J150" s="153"/>
      <c r="K150" s="153"/>
      <c r="L150" s="153"/>
      <c r="M150" s="153"/>
      <c r="N150" s="154"/>
      <c r="O150" s="155" t="s">
        <v>28</v>
      </c>
      <c r="P150" s="158" t="s">
        <v>29</v>
      </c>
    </row>
    <row r="151" spans="1:16" ht="13.5" customHeight="1" thickBot="1">
      <c r="A151" s="32"/>
      <c r="B151" s="147"/>
      <c r="C151" s="150"/>
      <c r="D151" s="150"/>
      <c r="E151" s="155" t="s">
        <v>10</v>
      </c>
      <c r="F151" s="155" t="s">
        <v>11</v>
      </c>
      <c r="G151" s="161" t="s">
        <v>12</v>
      </c>
      <c r="H151" s="162"/>
      <c r="I151" s="163" t="s">
        <v>9</v>
      </c>
      <c r="J151" s="161" t="s">
        <v>15</v>
      </c>
      <c r="K151" s="162"/>
      <c r="L151" s="168" t="s">
        <v>110</v>
      </c>
      <c r="M151" s="161" t="s">
        <v>24</v>
      </c>
      <c r="N151" s="162"/>
      <c r="O151" s="156"/>
      <c r="P151" s="159"/>
    </row>
    <row r="152" spans="1:16" ht="68.25" thickBot="1">
      <c r="A152" s="32"/>
      <c r="B152" s="147"/>
      <c r="C152" s="150"/>
      <c r="D152" s="150"/>
      <c r="E152" s="156"/>
      <c r="F152" s="156"/>
      <c r="G152" s="166" t="s">
        <v>13</v>
      </c>
      <c r="H152" s="166" t="s">
        <v>14</v>
      </c>
      <c r="I152" s="164"/>
      <c r="J152" s="172" t="s">
        <v>16</v>
      </c>
      <c r="K152" s="166" t="s">
        <v>14</v>
      </c>
      <c r="L152" s="169"/>
      <c r="M152" s="18" t="s">
        <v>25</v>
      </c>
      <c r="N152" s="47" t="s">
        <v>27</v>
      </c>
      <c r="O152" s="156"/>
      <c r="P152" s="160"/>
    </row>
    <row r="153" spans="1:16" ht="23.25" thickBot="1">
      <c r="A153" s="32"/>
      <c r="B153" s="148"/>
      <c r="C153" s="151"/>
      <c r="D153" s="151"/>
      <c r="E153" s="157"/>
      <c r="F153" s="157"/>
      <c r="G153" s="171"/>
      <c r="H153" s="171"/>
      <c r="I153" s="165"/>
      <c r="J153" s="173"/>
      <c r="K153" s="171"/>
      <c r="L153" s="170"/>
      <c r="M153" s="19" t="s">
        <v>26</v>
      </c>
      <c r="N153" s="20" t="s">
        <v>26</v>
      </c>
      <c r="O153" s="157"/>
      <c r="P153" s="19" t="s">
        <v>30</v>
      </c>
    </row>
    <row r="154" spans="1:16">
      <c r="A154" s="32"/>
      <c r="B154" s="31">
        <v>1</v>
      </c>
      <c r="C154" s="39">
        <v>2</v>
      </c>
      <c r="D154" s="39">
        <v>3</v>
      </c>
      <c r="E154" s="22">
        <v>4</v>
      </c>
      <c r="F154" s="21">
        <v>5</v>
      </c>
      <c r="G154" s="21">
        <v>6</v>
      </c>
      <c r="H154" s="21">
        <v>7</v>
      </c>
      <c r="I154" s="21">
        <v>8</v>
      </c>
      <c r="J154" s="23">
        <v>9</v>
      </c>
      <c r="K154" s="21">
        <v>10</v>
      </c>
      <c r="L154" s="21">
        <v>11</v>
      </c>
      <c r="M154" s="22">
        <v>12</v>
      </c>
      <c r="N154" s="22">
        <v>13</v>
      </c>
      <c r="O154" s="21">
        <v>14</v>
      </c>
      <c r="P154" s="86">
        <v>15</v>
      </c>
    </row>
    <row r="155" spans="1:16" ht="15.75">
      <c r="A155" s="32"/>
      <c r="B155" s="140" t="s">
        <v>488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2"/>
    </row>
    <row r="156" spans="1:16" s="3" customFormat="1" ht="89.25">
      <c r="A156" s="32"/>
      <c r="B156" s="72">
        <v>1</v>
      </c>
      <c r="C156" s="115" t="s">
        <v>69</v>
      </c>
      <c r="D156" s="115" t="s">
        <v>258</v>
      </c>
      <c r="E156" s="116" t="s">
        <v>417</v>
      </c>
      <c r="F156" s="116" t="s">
        <v>4</v>
      </c>
      <c r="G156" s="116">
        <f t="shared" ref="G156:G161" si="12">IF(H156="тн",168,IF(H156="шт",796,IF(H156="кг",166,IF(H156="м2",55,IF(H156="м3",113,IF(H156="п.м.",18,IF(H156="секц",840,IF(H156="компл",839,0))))))))</f>
        <v>168</v>
      </c>
      <c r="H156" s="116" t="s">
        <v>0</v>
      </c>
      <c r="I156" s="117">
        <v>120</v>
      </c>
      <c r="J156" s="118" t="s">
        <v>22</v>
      </c>
      <c r="K156" s="116" t="s">
        <v>172</v>
      </c>
      <c r="L156" s="117">
        <v>1300</v>
      </c>
      <c r="M156" s="118" t="s">
        <v>163</v>
      </c>
      <c r="N156" s="118" t="s">
        <v>158</v>
      </c>
      <c r="O156" s="116" t="s">
        <v>255</v>
      </c>
      <c r="P156" s="119" t="s">
        <v>56</v>
      </c>
    </row>
    <row r="157" spans="1:16" s="3" customFormat="1" ht="89.25">
      <c r="A157" s="32"/>
      <c r="B157" s="72">
        <f>B156+1</f>
        <v>2</v>
      </c>
      <c r="C157" s="115" t="s">
        <v>69</v>
      </c>
      <c r="D157" s="115" t="s">
        <v>258</v>
      </c>
      <c r="E157" s="116" t="s">
        <v>418</v>
      </c>
      <c r="F157" s="116" t="s">
        <v>4</v>
      </c>
      <c r="G157" s="116">
        <f t="shared" si="12"/>
        <v>168</v>
      </c>
      <c r="H157" s="116" t="s">
        <v>0</v>
      </c>
      <c r="I157" s="117">
        <v>120</v>
      </c>
      <c r="J157" s="118" t="s">
        <v>216</v>
      </c>
      <c r="K157" s="116" t="s">
        <v>215</v>
      </c>
      <c r="L157" s="117">
        <v>1500</v>
      </c>
      <c r="M157" s="118" t="s">
        <v>163</v>
      </c>
      <c r="N157" s="118" t="s">
        <v>158</v>
      </c>
      <c r="O157" s="116" t="s">
        <v>255</v>
      </c>
      <c r="P157" s="119" t="s">
        <v>56</v>
      </c>
    </row>
    <row r="158" spans="1:16" s="3" customFormat="1" ht="89.25">
      <c r="A158" s="32">
        <v>4</v>
      </c>
      <c r="B158" s="72">
        <f t="shared" ref="B158:B199" si="13">B157+1</f>
        <v>3</v>
      </c>
      <c r="C158" s="120" t="s">
        <v>224</v>
      </c>
      <c r="D158" s="120" t="s">
        <v>224</v>
      </c>
      <c r="E158" s="121" t="s">
        <v>355</v>
      </c>
      <c r="F158" s="121" t="s">
        <v>357</v>
      </c>
      <c r="G158" s="122">
        <f t="shared" si="12"/>
        <v>796</v>
      </c>
      <c r="H158" s="122" t="s">
        <v>7</v>
      </c>
      <c r="I158" s="123">
        <v>4</v>
      </c>
      <c r="J158" s="118" t="s">
        <v>22</v>
      </c>
      <c r="K158" s="116" t="s">
        <v>33</v>
      </c>
      <c r="L158" s="117">
        <v>41939</v>
      </c>
      <c r="M158" s="118" t="s">
        <v>163</v>
      </c>
      <c r="N158" s="118" t="s">
        <v>158</v>
      </c>
      <c r="O158" s="116" t="s">
        <v>253</v>
      </c>
      <c r="P158" s="121" t="s">
        <v>56</v>
      </c>
    </row>
    <row r="159" spans="1:16" s="3" customFormat="1" ht="102">
      <c r="A159" s="32">
        <v>6</v>
      </c>
      <c r="B159" s="72">
        <f t="shared" si="13"/>
        <v>4</v>
      </c>
      <c r="C159" s="120" t="s">
        <v>224</v>
      </c>
      <c r="D159" s="120" t="s">
        <v>224</v>
      </c>
      <c r="E159" s="121" t="s">
        <v>356</v>
      </c>
      <c r="F159" s="121" t="s">
        <v>137</v>
      </c>
      <c r="G159" s="122">
        <f t="shared" si="12"/>
        <v>796</v>
      </c>
      <c r="H159" s="122" t="s">
        <v>7</v>
      </c>
      <c r="I159" s="123">
        <v>11</v>
      </c>
      <c r="J159" s="118" t="s">
        <v>22</v>
      </c>
      <c r="K159" s="116" t="s">
        <v>33</v>
      </c>
      <c r="L159" s="117">
        <v>49618</v>
      </c>
      <c r="M159" s="118" t="s">
        <v>163</v>
      </c>
      <c r="N159" s="118" t="s">
        <v>158</v>
      </c>
      <c r="O159" s="116" t="s">
        <v>253</v>
      </c>
      <c r="P159" s="121" t="s">
        <v>56</v>
      </c>
    </row>
    <row r="160" spans="1:16" s="3" customFormat="1" ht="89.25">
      <c r="A160" s="32">
        <v>10</v>
      </c>
      <c r="B160" s="72">
        <f t="shared" si="13"/>
        <v>5</v>
      </c>
      <c r="C160" s="40" t="s">
        <v>83</v>
      </c>
      <c r="D160" s="40" t="s">
        <v>244</v>
      </c>
      <c r="E160" s="10" t="s">
        <v>423</v>
      </c>
      <c r="F160" s="78" t="s">
        <v>18</v>
      </c>
      <c r="G160" s="2">
        <f t="shared" si="12"/>
        <v>796</v>
      </c>
      <c r="H160" s="10" t="s">
        <v>7</v>
      </c>
      <c r="I160" s="8">
        <v>1</v>
      </c>
      <c r="J160" s="83" t="s">
        <v>322</v>
      </c>
      <c r="K160" s="78" t="s">
        <v>321</v>
      </c>
      <c r="L160" s="8">
        <v>1800</v>
      </c>
      <c r="M160" s="75" t="s">
        <v>163</v>
      </c>
      <c r="N160" s="75" t="s">
        <v>158</v>
      </c>
      <c r="O160" s="78" t="s">
        <v>253</v>
      </c>
      <c r="P160" s="2" t="s">
        <v>56</v>
      </c>
    </row>
    <row r="161" spans="1:16" s="3" customFormat="1" ht="63.75">
      <c r="A161" s="32">
        <v>10</v>
      </c>
      <c r="B161" s="72">
        <f t="shared" si="13"/>
        <v>6</v>
      </c>
      <c r="C161" s="115" t="s">
        <v>225</v>
      </c>
      <c r="D161" s="115" t="s">
        <v>142</v>
      </c>
      <c r="E161" s="116" t="s">
        <v>160</v>
      </c>
      <c r="F161" s="116" t="s">
        <v>18</v>
      </c>
      <c r="G161" s="119">
        <f t="shared" si="12"/>
        <v>796</v>
      </c>
      <c r="H161" s="122" t="s">
        <v>7</v>
      </c>
      <c r="I161" s="123">
        <v>7</v>
      </c>
      <c r="J161" s="118" t="s">
        <v>22</v>
      </c>
      <c r="K161" s="116" t="s">
        <v>33</v>
      </c>
      <c r="L161" s="117">
        <v>148544</v>
      </c>
      <c r="M161" s="118" t="s">
        <v>163</v>
      </c>
      <c r="N161" s="118" t="s">
        <v>242</v>
      </c>
      <c r="O161" s="116" t="s">
        <v>253</v>
      </c>
      <c r="P161" s="119" t="s">
        <v>56</v>
      </c>
    </row>
    <row r="162" spans="1:16" s="29" customFormat="1" ht="25.5">
      <c r="A162" s="32">
        <v>27</v>
      </c>
      <c r="B162" s="72">
        <f t="shared" si="13"/>
        <v>7</v>
      </c>
      <c r="C162" s="106" t="s">
        <v>101</v>
      </c>
      <c r="D162" s="106" t="s">
        <v>101</v>
      </c>
      <c r="E162" s="101" t="s">
        <v>210</v>
      </c>
      <c r="F162" s="124" t="s">
        <v>18</v>
      </c>
      <c r="G162" s="105">
        <v>796</v>
      </c>
      <c r="H162" s="102" t="s">
        <v>7</v>
      </c>
      <c r="I162" s="105" t="s">
        <v>1</v>
      </c>
      <c r="J162" s="103" t="s">
        <v>40</v>
      </c>
      <c r="K162" s="109" t="s">
        <v>17</v>
      </c>
      <c r="L162" s="102">
        <v>700</v>
      </c>
      <c r="M162" s="103" t="s">
        <v>163</v>
      </c>
      <c r="N162" s="103" t="s">
        <v>342</v>
      </c>
      <c r="O162" s="101" t="s">
        <v>255</v>
      </c>
      <c r="P162" s="107" t="s">
        <v>56</v>
      </c>
    </row>
    <row r="163" spans="1:16" s="3" customFormat="1" ht="63.75">
      <c r="A163" s="32">
        <v>8</v>
      </c>
      <c r="B163" s="72">
        <f t="shared" si="13"/>
        <v>8</v>
      </c>
      <c r="C163" s="79" t="s">
        <v>112</v>
      </c>
      <c r="D163" s="79" t="s">
        <v>113</v>
      </c>
      <c r="E163" s="13" t="s">
        <v>377</v>
      </c>
      <c r="F163" s="13" t="s">
        <v>18</v>
      </c>
      <c r="G163" s="10">
        <v>796</v>
      </c>
      <c r="H163" s="10" t="s">
        <v>7</v>
      </c>
      <c r="I163" s="77">
        <v>4</v>
      </c>
      <c r="J163" s="75" t="s">
        <v>22</v>
      </c>
      <c r="K163" s="11" t="s">
        <v>33</v>
      </c>
      <c r="L163" s="77">
        <v>24545.52</v>
      </c>
      <c r="M163" s="75" t="s">
        <v>73</v>
      </c>
      <c r="N163" s="75" t="s">
        <v>157</v>
      </c>
      <c r="O163" s="78" t="s">
        <v>253</v>
      </c>
      <c r="P163" s="9" t="s">
        <v>56</v>
      </c>
    </row>
    <row r="164" spans="1:16" s="3" customFormat="1" ht="63.75">
      <c r="A164" s="32">
        <v>7</v>
      </c>
      <c r="B164" s="72">
        <f t="shared" si="13"/>
        <v>9</v>
      </c>
      <c r="C164" s="79" t="s">
        <v>112</v>
      </c>
      <c r="D164" s="79" t="s">
        <v>113</v>
      </c>
      <c r="E164" s="13" t="s">
        <v>378</v>
      </c>
      <c r="F164" s="13" t="s">
        <v>18</v>
      </c>
      <c r="G164" s="10">
        <v>796</v>
      </c>
      <c r="H164" s="10" t="s">
        <v>7</v>
      </c>
      <c r="I164" s="77">
        <v>4</v>
      </c>
      <c r="J164" s="75" t="s">
        <v>22</v>
      </c>
      <c r="K164" s="11" t="s">
        <v>33</v>
      </c>
      <c r="L164" s="77">
        <v>10092.66</v>
      </c>
      <c r="M164" s="75" t="s">
        <v>73</v>
      </c>
      <c r="N164" s="75" t="s">
        <v>157</v>
      </c>
      <c r="O164" s="78" t="s">
        <v>253</v>
      </c>
      <c r="P164" s="9" t="s">
        <v>56</v>
      </c>
    </row>
    <row r="165" spans="1:16" s="3" customFormat="1" ht="63.75">
      <c r="A165" s="32">
        <v>7</v>
      </c>
      <c r="B165" s="72">
        <f t="shared" si="13"/>
        <v>10</v>
      </c>
      <c r="C165" s="79" t="s">
        <v>112</v>
      </c>
      <c r="D165" s="79" t="s">
        <v>113</v>
      </c>
      <c r="E165" s="13" t="s">
        <v>379</v>
      </c>
      <c r="F165" s="13" t="s">
        <v>18</v>
      </c>
      <c r="G165" s="10">
        <v>796</v>
      </c>
      <c r="H165" s="10" t="s">
        <v>7</v>
      </c>
      <c r="I165" s="77">
        <v>2</v>
      </c>
      <c r="J165" s="75" t="s">
        <v>22</v>
      </c>
      <c r="K165" s="11" t="s">
        <v>33</v>
      </c>
      <c r="L165" s="77">
        <v>5455.68</v>
      </c>
      <c r="M165" s="75" t="s">
        <v>73</v>
      </c>
      <c r="N165" s="75" t="s">
        <v>157</v>
      </c>
      <c r="O165" s="78" t="s">
        <v>253</v>
      </c>
      <c r="P165" s="9" t="s">
        <v>56</v>
      </c>
    </row>
    <row r="166" spans="1:16" s="3" customFormat="1" ht="114.75">
      <c r="A166" s="32">
        <v>7</v>
      </c>
      <c r="B166" s="72">
        <f t="shared" si="13"/>
        <v>11</v>
      </c>
      <c r="C166" s="26" t="s">
        <v>224</v>
      </c>
      <c r="D166" s="26" t="s">
        <v>224</v>
      </c>
      <c r="E166" s="9" t="s">
        <v>358</v>
      </c>
      <c r="F166" s="9" t="s">
        <v>359</v>
      </c>
      <c r="G166" s="10">
        <f>IF(H166="тн",168,IF(H166="шт",796,IF(H166="кг",166,IF(H166="м2",55,IF(H166="м3",113,IF(H166="п.м.",18,IF(H166="секц",840,IF(H166="компл",839,0))))))))</f>
        <v>796</v>
      </c>
      <c r="H166" s="10" t="s">
        <v>7</v>
      </c>
      <c r="I166" s="8">
        <v>1</v>
      </c>
      <c r="J166" s="75" t="s">
        <v>419</v>
      </c>
      <c r="K166" s="78" t="s">
        <v>313</v>
      </c>
      <c r="L166" s="77">
        <v>3583.4</v>
      </c>
      <c r="M166" s="75" t="s">
        <v>73</v>
      </c>
      <c r="N166" s="75" t="s">
        <v>158</v>
      </c>
      <c r="O166" s="78" t="s">
        <v>253</v>
      </c>
      <c r="P166" s="9" t="s">
        <v>56</v>
      </c>
    </row>
    <row r="167" spans="1:16" s="29" customFormat="1" ht="76.5">
      <c r="A167" s="32">
        <v>32</v>
      </c>
      <c r="B167" s="72">
        <f t="shared" si="13"/>
        <v>12</v>
      </c>
      <c r="C167" s="40" t="s">
        <v>487</v>
      </c>
      <c r="D167" s="26" t="s">
        <v>262</v>
      </c>
      <c r="E167" s="99" t="s">
        <v>177</v>
      </c>
      <c r="F167" s="13" t="s">
        <v>18</v>
      </c>
      <c r="G167" s="10">
        <f>IF(H167="тн",168,IF(H167="шт",796,IF(H167="кг",166,IF(H167="м2",55,IF(H167="м3",113,IF(H167="п.м.",18,IF(H167="секц",840,IF(H167="компл",839,0))))))))</f>
        <v>796</v>
      </c>
      <c r="H167" s="10" t="s">
        <v>7</v>
      </c>
      <c r="I167" s="10" t="s">
        <v>1</v>
      </c>
      <c r="J167" s="75" t="s">
        <v>40</v>
      </c>
      <c r="K167" s="11" t="s">
        <v>17</v>
      </c>
      <c r="L167" s="77">
        <v>2200.5</v>
      </c>
      <c r="M167" s="75" t="s">
        <v>73</v>
      </c>
      <c r="N167" s="75" t="s">
        <v>193</v>
      </c>
      <c r="O167" s="78" t="s">
        <v>255</v>
      </c>
      <c r="P167" s="9" t="s">
        <v>56</v>
      </c>
    </row>
    <row r="168" spans="1:16" s="29" customFormat="1" ht="38.25">
      <c r="A168" s="32">
        <v>32</v>
      </c>
      <c r="B168" s="72">
        <f t="shared" si="13"/>
        <v>13</v>
      </c>
      <c r="C168" s="100" t="s">
        <v>76</v>
      </c>
      <c r="D168" s="100" t="s">
        <v>77</v>
      </c>
      <c r="E168" s="124" t="s">
        <v>184</v>
      </c>
      <c r="F168" s="124" t="s">
        <v>360</v>
      </c>
      <c r="G168" s="105">
        <v>112</v>
      </c>
      <c r="H168" s="102" t="s">
        <v>54</v>
      </c>
      <c r="I168" s="102">
        <v>5600</v>
      </c>
      <c r="J168" s="103" t="s">
        <v>131</v>
      </c>
      <c r="K168" s="109" t="s">
        <v>130</v>
      </c>
      <c r="L168" s="102">
        <v>450</v>
      </c>
      <c r="M168" s="103" t="s">
        <v>73</v>
      </c>
      <c r="N168" s="103" t="s">
        <v>342</v>
      </c>
      <c r="O168" s="101" t="s">
        <v>255</v>
      </c>
      <c r="P168" s="107" t="s">
        <v>56</v>
      </c>
    </row>
    <row r="169" spans="1:16" s="29" customFormat="1" ht="25.5">
      <c r="A169" s="32">
        <v>32</v>
      </c>
      <c r="B169" s="72">
        <f t="shared" si="13"/>
        <v>14</v>
      </c>
      <c r="C169" s="100" t="s">
        <v>79</v>
      </c>
      <c r="D169" s="100" t="s">
        <v>78</v>
      </c>
      <c r="E169" s="124" t="s">
        <v>183</v>
      </c>
      <c r="F169" s="124" t="s">
        <v>53</v>
      </c>
      <c r="G169" s="105">
        <f>IF(H169="тн",168,IF(H169="шт",796,IF(H169="кг",166,IF(H169="м2",55,IF(H169="м3",113,IF(H169="п.м.",18,IF(H169="секц",840,IF(H169="компл",839,0))))))))</f>
        <v>168</v>
      </c>
      <c r="H169" s="102" t="s">
        <v>0</v>
      </c>
      <c r="I169" s="102">
        <v>4.5</v>
      </c>
      <c r="J169" s="103" t="s">
        <v>131</v>
      </c>
      <c r="K169" s="109" t="s">
        <v>130</v>
      </c>
      <c r="L169" s="102">
        <v>250</v>
      </c>
      <c r="M169" s="103" t="s">
        <v>73</v>
      </c>
      <c r="N169" s="103" t="s">
        <v>342</v>
      </c>
      <c r="O169" s="101" t="s">
        <v>255</v>
      </c>
      <c r="P169" s="107" t="s">
        <v>56</v>
      </c>
    </row>
    <row r="170" spans="1:16" s="29" customFormat="1" ht="38.25">
      <c r="A170" s="32">
        <v>32</v>
      </c>
      <c r="B170" s="72">
        <f t="shared" si="13"/>
        <v>15</v>
      </c>
      <c r="C170" s="40" t="s">
        <v>75</v>
      </c>
      <c r="D170" s="40" t="s">
        <v>75</v>
      </c>
      <c r="E170" s="78" t="s">
        <v>368</v>
      </c>
      <c r="F170" s="13" t="s">
        <v>18</v>
      </c>
      <c r="G170" s="10">
        <f>IF(H170="тн",168,IF(H170="шт",796,IF(H170="кг",166,IF(H170="м2",55,IF(H170="м3",113,IF(H170="п.м.",18,IF(H170="секц",840,IF(H170="компл",839,0))))))))</f>
        <v>796</v>
      </c>
      <c r="H170" s="77" t="s">
        <v>7</v>
      </c>
      <c r="I170" s="77" t="s">
        <v>1</v>
      </c>
      <c r="J170" s="7" t="s">
        <v>40</v>
      </c>
      <c r="K170" s="11" t="s">
        <v>17</v>
      </c>
      <c r="L170" s="77">
        <v>1286</v>
      </c>
      <c r="M170" s="75" t="s">
        <v>73</v>
      </c>
      <c r="N170" s="75" t="s">
        <v>340</v>
      </c>
      <c r="O170" s="78" t="s">
        <v>255</v>
      </c>
      <c r="P170" s="9" t="s">
        <v>56</v>
      </c>
    </row>
    <row r="171" spans="1:16" ht="38.25">
      <c r="A171" s="32">
        <v>52</v>
      </c>
      <c r="B171" s="72">
        <f t="shared" si="13"/>
        <v>16</v>
      </c>
      <c r="C171" s="40" t="s">
        <v>75</v>
      </c>
      <c r="D171" s="40" t="s">
        <v>75</v>
      </c>
      <c r="E171" s="78" t="s">
        <v>181</v>
      </c>
      <c r="F171" s="13" t="s">
        <v>18</v>
      </c>
      <c r="G171" s="10">
        <f>IF(H171="тн",168,IF(H171="шт",796,IF(H171="кг",166,IF(H171="м2",55,IF(H171="м3",113,IF(H171="п.м.",18,IF(H171="секц",840,IF(H171="компл",839,0))))))))</f>
        <v>796</v>
      </c>
      <c r="H171" s="77" t="s">
        <v>7</v>
      </c>
      <c r="I171" s="77" t="s">
        <v>1</v>
      </c>
      <c r="J171" s="75" t="s">
        <v>131</v>
      </c>
      <c r="K171" s="11" t="s">
        <v>130</v>
      </c>
      <c r="L171" s="77">
        <v>265</v>
      </c>
      <c r="M171" s="75" t="s">
        <v>73</v>
      </c>
      <c r="N171" s="75" t="s">
        <v>342</v>
      </c>
      <c r="O171" s="78" t="s">
        <v>255</v>
      </c>
      <c r="P171" s="9" t="s">
        <v>56</v>
      </c>
    </row>
    <row r="172" spans="1:16" ht="38.25">
      <c r="A172" s="32"/>
      <c r="B172" s="72">
        <f t="shared" si="13"/>
        <v>17</v>
      </c>
      <c r="C172" s="40" t="s">
        <v>75</v>
      </c>
      <c r="D172" s="40" t="s">
        <v>75</v>
      </c>
      <c r="E172" s="78" t="s">
        <v>182</v>
      </c>
      <c r="F172" s="13" t="s">
        <v>18</v>
      </c>
      <c r="G172" s="10">
        <f>IF(H172="тн",168,IF(H172="шт",796,IF(H172="кг",166,IF(H172="м2",55,IF(H172="м3",113,IF(H172="п.м.",18,IF(H172="секц",840,IF(H172="компл",839,0))))))))</f>
        <v>796</v>
      </c>
      <c r="H172" s="77" t="s">
        <v>7</v>
      </c>
      <c r="I172" s="77" t="s">
        <v>1</v>
      </c>
      <c r="J172" s="75" t="s">
        <v>131</v>
      </c>
      <c r="K172" s="11" t="s">
        <v>130</v>
      </c>
      <c r="L172" s="77">
        <v>4000</v>
      </c>
      <c r="M172" s="75" t="s">
        <v>73</v>
      </c>
      <c r="N172" s="75" t="s">
        <v>342</v>
      </c>
      <c r="O172" s="78" t="s">
        <v>255</v>
      </c>
      <c r="P172" s="9" t="s">
        <v>56</v>
      </c>
    </row>
    <row r="173" spans="1:16" s="3" customFormat="1" ht="63.75">
      <c r="A173" s="54"/>
      <c r="B173" s="72">
        <f t="shared" si="13"/>
        <v>18</v>
      </c>
      <c r="C173" s="26" t="s">
        <v>82</v>
      </c>
      <c r="D173" s="40" t="s">
        <v>267</v>
      </c>
      <c r="E173" s="78" t="s">
        <v>420</v>
      </c>
      <c r="F173" s="78" t="s">
        <v>18</v>
      </c>
      <c r="G173" s="2">
        <v>18</v>
      </c>
      <c r="H173" s="78" t="s">
        <v>353</v>
      </c>
      <c r="I173" s="8">
        <v>100</v>
      </c>
      <c r="J173" s="75" t="s">
        <v>425</v>
      </c>
      <c r="K173" s="78" t="s">
        <v>44</v>
      </c>
      <c r="L173" s="55">
        <v>1185.5999999999999</v>
      </c>
      <c r="M173" s="75" t="s">
        <v>73</v>
      </c>
      <c r="N173" s="75" t="s">
        <v>158</v>
      </c>
      <c r="O173" s="78" t="s">
        <v>253</v>
      </c>
      <c r="P173" s="2" t="s">
        <v>56</v>
      </c>
    </row>
    <row r="174" spans="1:16" s="3" customFormat="1" ht="63.75">
      <c r="A174" s="54"/>
      <c r="B174" s="72">
        <f t="shared" si="13"/>
        <v>19</v>
      </c>
      <c r="C174" s="26" t="s">
        <v>82</v>
      </c>
      <c r="D174" s="40" t="s">
        <v>267</v>
      </c>
      <c r="E174" s="78" t="s">
        <v>471</v>
      </c>
      <c r="F174" s="78" t="s">
        <v>18</v>
      </c>
      <c r="G174" s="2">
        <f t="shared" ref="G174:G183" si="14">IF(H174="тн",168,IF(H174="шт",796,IF(H174="кг",166,IF(H174="м2",55,IF(H174="м3",113,IF(H174="п.м.",18,IF(H174="секц",840,IF(H174="компл",839,0))))))))</f>
        <v>796</v>
      </c>
      <c r="H174" s="78" t="s">
        <v>7</v>
      </c>
      <c r="I174" s="8" t="s">
        <v>1</v>
      </c>
      <c r="J174" s="75" t="s">
        <v>47</v>
      </c>
      <c r="K174" s="78" t="s">
        <v>240</v>
      </c>
      <c r="L174" s="55">
        <v>12303.6</v>
      </c>
      <c r="M174" s="75" t="s">
        <v>73</v>
      </c>
      <c r="N174" s="75" t="s">
        <v>158</v>
      </c>
      <c r="O174" s="78" t="s">
        <v>253</v>
      </c>
      <c r="P174" s="2" t="s">
        <v>56</v>
      </c>
    </row>
    <row r="175" spans="1:16" s="3" customFormat="1" ht="89.25">
      <c r="A175" s="54"/>
      <c r="B175" s="72">
        <f t="shared" si="13"/>
        <v>20</v>
      </c>
      <c r="C175" s="26" t="s">
        <v>82</v>
      </c>
      <c r="D175" s="40" t="s">
        <v>267</v>
      </c>
      <c r="E175" s="78" t="s">
        <v>447</v>
      </c>
      <c r="F175" s="78" t="s">
        <v>18</v>
      </c>
      <c r="G175" s="2">
        <f t="shared" si="14"/>
        <v>796</v>
      </c>
      <c r="H175" s="78" t="s">
        <v>7</v>
      </c>
      <c r="I175" s="8">
        <v>1</v>
      </c>
      <c r="J175" s="75" t="s">
        <v>419</v>
      </c>
      <c r="K175" s="78" t="s">
        <v>313</v>
      </c>
      <c r="L175" s="55">
        <v>416</v>
      </c>
      <c r="M175" s="75" t="s">
        <v>73</v>
      </c>
      <c r="N175" s="75" t="s">
        <v>158</v>
      </c>
      <c r="O175" s="78" t="s">
        <v>253</v>
      </c>
      <c r="P175" s="2" t="s">
        <v>56</v>
      </c>
    </row>
    <row r="176" spans="1:16" s="3" customFormat="1" ht="76.5">
      <c r="A176" s="54"/>
      <c r="B176" s="72">
        <f t="shared" si="13"/>
        <v>21</v>
      </c>
      <c r="C176" s="26" t="s">
        <v>82</v>
      </c>
      <c r="D176" s="40" t="s">
        <v>267</v>
      </c>
      <c r="E176" s="78" t="s">
        <v>421</v>
      </c>
      <c r="F176" s="78" t="s">
        <v>18</v>
      </c>
      <c r="G176" s="2">
        <f t="shared" si="14"/>
        <v>796</v>
      </c>
      <c r="H176" s="78" t="s">
        <v>7</v>
      </c>
      <c r="I176" s="8">
        <v>1</v>
      </c>
      <c r="J176" s="75" t="s">
        <v>19</v>
      </c>
      <c r="K176" s="78" t="s">
        <v>36</v>
      </c>
      <c r="L176" s="55">
        <v>1684.8</v>
      </c>
      <c r="M176" s="75" t="s">
        <v>73</v>
      </c>
      <c r="N176" s="75" t="s">
        <v>158</v>
      </c>
      <c r="O176" s="78" t="s">
        <v>253</v>
      </c>
      <c r="P176" s="2" t="s">
        <v>56</v>
      </c>
    </row>
    <row r="177" spans="1:16" s="3" customFormat="1" ht="63.75" collapsed="1">
      <c r="A177" s="32">
        <v>47</v>
      </c>
      <c r="B177" s="72">
        <f t="shared" si="13"/>
        <v>22</v>
      </c>
      <c r="C177" s="26" t="s">
        <v>82</v>
      </c>
      <c r="D177" s="40" t="s">
        <v>267</v>
      </c>
      <c r="E177" s="78" t="s">
        <v>472</v>
      </c>
      <c r="F177" s="78" t="s">
        <v>18</v>
      </c>
      <c r="G177" s="2">
        <f t="shared" si="14"/>
        <v>796</v>
      </c>
      <c r="H177" s="78" t="s">
        <v>7</v>
      </c>
      <c r="I177" s="8" t="s">
        <v>1</v>
      </c>
      <c r="J177" s="75" t="s">
        <v>218</v>
      </c>
      <c r="K177" s="78" t="s">
        <v>159</v>
      </c>
      <c r="L177" s="55">
        <v>17653.2</v>
      </c>
      <c r="M177" s="75" t="s">
        <v>73</v>
      </c>
      <c r="N177" s="75" t="s">
        <v>158</v>
      </c>
      <c r="O177" s="78" t="s">
        <v>253</v>
      </c>
      <c r="P177" s="2" t="s">
        <v>56</v>
      </c>
    </row>
    <row r="178" spans="1:16" s="3" customFormat="1" ht="63.75" collapsed="1">
      <c r="A178" s="32">
        <v>47</v>
      </c>
      <c r="B178" s="72">
        <f t="shared" si="13"/>
        <v>23</v>
      </c>
      <c r="C178" s="40" t="s">
        <v>83</v>
      </c>
      <c r="D178" s="40" t="s">
        <v>244</v>
      </c>
      <c r="E178" s="10" t="s">
        <v>424</v>
      </c>
      <c r="F178" s="78" t="s">
        <v>18</v>
      </c>
      <c r="G178" s="2">
        <f t="shared" si="14"/>
        <v>796</v>
      </c>
      <c r="H178" s="10" t="s">
        <v>7</v>
      </c>
      <c r="I178" s="8">
        <v>1</v>
      </c>
      <c r="J178" s="83" t="s">
        <v>20</v>
      </c>
      <c r="K178" s="78" t="s">
        <v>43</v>
      </c>
      <c r="L178" s="8">
        <v>800</v>
      </c>
      <c r="M178" s="75" t="s">
        <v>73</v>
      </c>
      <c r="N178" s="75" t="s">
        <v>158</v>
      </c>
      <c r="O178" s="78" t="s">
        <v>253</v>
      </c>
      <c r="P178" s="2" t="s">
        <v>56</v>
      </c>
    </row>
    <row r="179" spans="1:16" s="3" customFormat="1" ht="63.75">
      <c r="A179" s="32">
        <v>47</v>
      </c>
      <c r="B179" s="72">
        <f t="shared" si="13"/>
        <v>24</v>
      </c>
      <c r="C179" s="40" t="s">
        <v>83</v>
      </c>
      <c r="D179" s="40" t="s">
        <v>244</v>
      </c>
      <c r="E179" s="10" t="s">
        <v>473</v>
      </c>
      <c r="F179" s="78" t="s">
        <v>18</v>
      </c>
      <c r="G179" s="2">
        <f t="shared" si="14"/>
        <v>796</v>
      </c>
      <c r="H179" s="10" t="s">
        <v>7</v>
      </c>
      <c r="I179" s="8">
        <v>4</v>
      </c>
      <c r="J179" s="83" t="s">
        <v>21</v>
      </c>
      <c r="K179" s="78" t="s">
        <v>35</v>
      </c>
      <c r="L179" s="8">
        <v>2281.1999999999998</v>
      </c>
      <c r="M179" s="75" t="s">
        <v>73</v>
      </c>
      <c r="N179" s="75" t="s">
        <v>158</v>
      </c>
      <c r="O179" s="78" t="s">
        <v>253</v>
      </c>
      <c r="P179" s="2" t="s">
        <v>56</v>
      </c>
    </row>
    <row r="180" spans="1:16" s="3" customFormat="1" ht="89.25">
      <c r="A180" s="32">
        <v>47</v>
      </c>
      <c r="B180" s="72">
        <f t="shared" si="13"/>
        <v>25</v>
      </c>
      <c r="C180" s="40" t="s">
        <v>83</v>
      </c>
      <c r="D180" s="40" t="s">
        <v>244</v>
      </c>
      <c r="E180" s="10" t="s">
        <v>474</v>
      </c>
      <c r="F180" s="78" t="s">
        <v>18</v>
      </c>
      <c r="G180" s="2">
        <f t="shared" si="14"/>
        <v>796</v>
      </c>
      <c r="H180" s="10" t="s">
        <v>7</v>
      </c>
      <c r="I180" s="8" t="s">
        <v>1</v>
      </c>
      <c r="J180" s="83" t="s">
        <v>475</v>
      </c>
      <c r="K180" s="78" t="s">
        <v>476</v>
      </c>
      <c r="L180" s="8">
        <v>2277.6</v>
      </c>
      <c r="M180" s="75" t="s">
        <v>73</v>
      </c>
      <c r="N180" s="75" t="s">
        <v>158</v>
      </c>
      <c r="O180" s="78" t="s">
        <v>253</v>
      </c>
      <c r="P180" s="2" t="s">
        <v>56</v>
      </c>
    </row>
    <row r="181" spans="1:16" s="3" customFormat="1" ht="89.25">
      <c r="A181" s="32">
        <v>50</v>
      </c>
      <c r="B181" s="72">
        <f t="shared" si="13"/>
        <v>26</v>
      </c>
      <c r="C181" s="40" t="s">
        <v>83</v>
      </c>
      <c r="D181" s="40" t="s">
        <v>224</v>
      </c>
      <c r="E181" s="10" t="s">
        <v>477</v>
      </c>
      <c r="F181" s="78" t="s">
        <v>18</v>
      </c>
      <c r="G181" s="2">
        <f t="shared" si="14"/>
        <v>796</v>
      </c>
      <c r="H181" s="10" t="s">
        <v>7</v>
      </c>
      <c r="I181" s="8" t="s">
        <v>1</v>
      </c>
      <c r="J181" s="83" t="s">
        <v>218</v>
      </c>
      <c r="K181" s="78" t="s">
        <v>159</v>
      </c>
      <c r="L181" s="8">
        <v>22800</v>
      </c>
      <c r="M181" s="75" t="s">
        <v>73</v>
      </c>
      <c r="N181" s="75" t="s">
        <v>158</v>
      </c>
      <c r="O181" s="78" t="s">
        <v>253</v>
      </c>
      <c r="P181" s="2" t="s">
        <v>56</v>
      </c>
    </row>
    <row r="182" spans="1:16" s="3" customFormat="1" ht="51">
      <c r="A182" s="32"/>
      <c r="B182" s="72">
        <f t="shared" si="13"/>
        <v>27</v>
      </c>
      <c r="C182" s="40" t="s">
        <v>84</v>
      </c>
      <c r="D182" s="40" t="s">
        <v>268</v>
      </c>
      <c r="E182" s="10" t="s">
        <v>478</v>
      </c>
      <c r="F182" s="78" t="s">
        <v>18</v>
      </c>
      <c r="G182" s="2">
        <f t="shared" si="14"/>
        <v>796</v>
      </c>
      <c r="H182" s="10" t="s">
        <v>7</v>
      </c>
      <c r="I182" s="8" t="s">
        <v>1</v>
      </c>
      <c r="J182" s="83" t="s">
        <v>22</v>
      </c>
      <c r="K182" s="78" t="s">
        <v>33</v>
      </c>
      <c r="L182" s="8">
        <v>3795.6</v>
      </c>
      <c r="M182" s="75" t="s">
        <v>73</v>
      </c>
      <c r="N182" s="75" t="s">
        <v>158</v>
      </c>
      <c r="O182" s="78" t="s">
        <v>253</v>
      </c>
      <c r="P182" s="2" t="s">
        <v>56</v>
      </c>
    </row>
    <row r="183" spans="1:16" s="3" customFormat="1" ht="63.75">
      <c r="A183" s="32"/>
      <c r="B183" s="72">
        <f t="shared" si="13"/>
        <v>28</v>
      </c>
      <c r="C183" s="40" t="s">
        <v>429</v>
      </c>
      <c r="D183" s="40" t="s">
        <v>259</v>
      </c>
      <c r="E183" s="78" t="s">
        <v>330</v>
      </c>
      <c r="F183" s="78" t="s">
        <v>290</v>
      </c>
      <c r="G183" s="2">
        <f t="shared" si="14"/>
        <v>796</v>
      </c>
      <c r="H183" s="10" t="s">
        <v>7</v>
      </c>
      <c r="I183" s="8">
        <v>1</v>
      </c>
      <c r="J183" s="75" t="s">
        <v>19</v>
      </c>
      <c r="K183" s="78" t="s">
        <v>36</v>
      </c>
      <c r="L183" s="77">
        <v>12000</v>
      </c>
      <c r="M183" s="75" t="s">
        <v>73</v>
      </c>
      <c r="N183" s="75" t="s">
        <v>158</v>
      </c>
      <c r="O183" s="78" t="s">
        <v>253</v>
      </c>
      <c r="P183" s="2" t="s">
        <v>56</v>
      </c>
    </row>
    <row r="184" spans="1:16" ht="51">
      <c r="A184" s="32"/>
      <c r="B184" s="72">
        <f t="shared" si="13"/>
        <v>29</v>
      </c>
      <c r="C184" s="26" t="s">
        <v>82</v>
      </c>
      <c r="D184" s="40" t="s">
        <v>267</v>
      </c>
      <c r="E184" s="78" t="s">
        <v>334</v>
      </c>
      <c r="F184" s="78" t="s">
        <v>290</v>
      </c>
      <c r="G184" s="12" t="s">
        <v>430</v>
      </c>
      <c r="H184" s="10" t="s">
        <v>335</v>
      </c>
      <c r="I184" s="8">
        <v>1.2</v>
      </c>
      <c r="J184" s="75" t="s">
        <v>419</v>
      </c>
      <c r="K184" s="78" t="s">
        <v>313</v>
      </c>
      <c r="L184" s="77">
        <v>8174.99</v>
      </c>
      <c r="M184" s="75" t="s">
        <v>73</v>
      </c>
      <c r="N184" s="75" t="s">
        <v>158</v>
      </c>
      <c r="O184" s="78" t="s">
        <v>253</v>
      </c>
      <c r="P184" s="2" t="s">
        <v>56</v>
      </c>
    </row>
    <row r="185" spans="1:16" s="3" customFormat="1" ht="51">
      <c r="A185" s="32">
        <v>49</v>
      </c>
      <c r="B185" s="72">
        <f t="shared" si="13"/>
        <v>30</v>
      </c>
      <c r="C185" s="26" t="s">
        <v>82</v>
      </c>
      <c r="D185" s="40" t="s">
        <v>267</v>
      </c>
      <c r="E185" s="78" t="s">
        <v>448</v>
      </c>
      <c r="F185" s="78" t="s">
        <v>23</v>
      </c>
      <c r="G185" s="12" t="s">
        <v>430</v>
      </c>
      <c r="H185" s="78" t="s">
        <v>335</v>
      </c>
      <c r="I185" s="8">
        <v>2.5750000000000002</v>
      </c>
      <c r="J185" s="75" t="s">
        <v>21</v>
      </c>
      <c r="K185" s="78" t="s">
        <v>35</v>
      </c>
      <c r="L185" s="77">
        <v>23808.86</v>
      </c>
      <c r="M185" s="75" t="s">
        <v>73</v>
      </c>
      <c r="N185" s="75" t="s">
        <v>242</v>
      </c>
      <c r="O185" s="78" t="s">
        <v>253</v>
      </c>
      <c r="P185" s="2" t="s">
        <v>56</v>
      </c>
    </row>
    <row r="186" spans="1:16" s="3" customFormat="1" ht="51">
      <c r="A186" s="32"/>
      <c r="B186" s="72">
        <f t="shared" si="13"/>
        <v>31</v>
      </c>
      <c r="C186" s="40" t="s">
        <v>243</v>
      </c>
      <c r="D186" s="40" t="s">
        <v>244</v>
      </c>
      <c r="E186" s="78" t="s">
        <v>333</v>
      </c>
      <c r="F186" s="78" t="s">
        <v>336</v>
      </c>
      <c r="G186" s="2">
        <v>796</v>
      </c>
      <c r="H186" s="78" t="s">
        <v>7</v>
      </c>
      <c r="I186" s="8">
        <v>2</v>
      </c>
      <c r="J186" s="78">
        <v>30132916</v>
      </c>
      <c r="K186" s="78" t="s">
        <v>313</v>
      </c>
      <c r="L186" s="55">
        <v>4517.4399999999996</v>
      </c>
      <c r="M186" s="75" t="s">
        <v>73</v>
      </c>
      <c r="N186" s="75" t="s">
        <v>158</v>
      </c>
      <c r="O186" s="78" t="s">
        <v>253</v>
      </c>
      <c r="P186" s="2" t="s">
        <v>56</v>
      </c>
    </row>
    <row r="187" spans="1:16" s="3" customFormat="1" ht="76.5">
      <c r="A187" s="32">
        <v>49</v>
      </c>
      <c r="B187" s="72">
        <f t="shared" si="13"/>
        <v>32</v>
      </c>
      <c r="C187" s="40">
        <v>43</v>
      </c>
      <c r="D187" s="40" t="s">
        <v>259</v>
      </c>
      <c r="E187" s="78" t="s">
        <v>331</v>
      </c>
      <c r="F187" s="78" t="s">
        <v>23</v>
      </c>
      <c r="G187" s="2">
        <v>796</v>
      </c>
      <c r="H187" s="78" t="s">
        <v>7</v>
      </c>
      <c r="I187" s="8">
        <v>1</v>
      </c>
      <c r="J187" s="75" t="s">
        <v>427</v>
      </c>
      <c r="K187" s="78" t="s">
        <v>314</v>
      </c>
      <c r="L187" s="77">
        <v>6832.16</v>
      </c>
      <c r="M187" s="75" t="s">
        <v>73</v>
      </c>
      <c r="N187" s="75" t="s">
        <v>158</v>
      </c>
      <c r="O187" s="78" t="s">
        <v>253</v>
      </c>
      <c r="P187" s="2" t="s">
        <v>56</v>
      </c>
    </row>
    <row r="188" spans="1:16" s="3" customFormat="1" ht="63.75">
      <c r="A188" s="32">
        <v>49</v>
      </c>
      <c r="B188" s="72">
        <f t="shared" si="13"/>
        <v>33</v>
      </c>
      <c r="C188" s="40">
        <v>43</v>
      </c>
      <c r="D188" s="40" t="s">
        <v>259</v>
      </c>
      <c r="E188" s="78" t="s">
        <v>241</v>
      </c>
      <c r="F188" s="78" t="s">
        <v>23</v>
      </c>
      <c r="G188" s="2">
        <v>796</v>
      </c>
      <c r="H188" s="78" t="s">
        <v>7</v>
      </c>
      <c r="I188" s="8">
        <v>1</v>
      </c>
      <c r="J188" s="75" t="s">
        <v>2</v>
      </c>
      <c r="K188" s="78" t="s">
        <v>34</v>
      </c>
      <c r="L188" s="77">
        <v>6439.11</v>
      </c>
      <c r="M188" s="75" t="s">
        <v>73</v>
      </c>
      <c r="N188" s="75" t="s">
        <v>158</v>
      </c>
      <c r="O188" s="78" t="s">
        <v>253</v>
      </c>
      <c r="P188" s="2" t="s">
        <v>56</v>
      </c>
    </row>
    <row r="189" spans="1:16" s="3" customFormat="1" ht="63.75">
      <c r="A189" s="32">
        <v>49</v>
      </c>
      <c r="B189" s="72">
        <f t="shared" si="13"/>
        <v>34</v>
      </c>
      <c r="C189" s="40">
        <v>43</v>
      </c>
      <c r="D189" s="40" t="s">
        <v>259</v>
      </c>
      <c r="E189" s="78" t="s">
        <v>269</v>
      </c>
      <c r="F189" s="78" t="s">
        <v>23</v>
      </c>
      <c r="G189" s="2">
        <v>796</v>
      </c>
      <c r="H189" s="78" t="s">
        <v>7</v>
      </c>
      <c r="I189" s="8">
        <v>1</v>
      </c>
      <c r="J189" s="75" t="s">
        <v>2</v>
      </c>
      <c r="K189" s="78" t="s">
        <v>245</v>
      </c>
      <c r="L189" s="77">
        <v>5751.29</v>
      </c>
      <c r="M189" s="75" t="s">
        <v>73</v>
      </c>
      <c r="N189" s="75" t="s">
        <v>158</v>
      </c>
      <c r="O189" s="78" t="s">
        <v>253</v>
      </c>
      <c r="P189" s="2" t="s">
        <v>56</v>
      </c>
    </row>
    <row r="190" spans="1:16" s="3" customFormat="1" ht="51">
      <c r="A190" s="32">
        <v>49</v>
      </c>
      <c r="B190" s="72">
        <f t="shared" si="13"/>
        <v>35</v>
      </c>
      <c r="C190" s="40" t="s">
        <v>243</v>
      </c>
      <c r="D190" s="40" t="s">
        <v>244</v>
      </c>
      <c r="E190" s="78" t="s">
        <v>246</v>
      </c>
      <c r="F190" s="78" t="s">
        <v>338</v>
      </c>
      <c r="G190" s="2">
        <v>796</v>
      </c>
      <c r="H190" s="78" t="s">
        <v>7</v>
      </c>
      <c r="I190" s="8">
        <v>1</v>
      </c>
      <c r="J190" s="75" t="s">
        <v>19</v>
      </c>
      <c r="K190" s="78" t="s">
        <v>36</v>
      </c>
      <c r="L190" s="77">
        <v>1578.93</v>
      </c>
      <c r="M190" s="75" t="s">
        <v>73</v>
      </c>
      <c r="N190" s="75" t="s">
        <v>158</v>
      </c>
      <c r="O190" s="78" t="s">
        <v>253</v>
      </c>
      <c r="P190" s="2" t="s">
        <v>56</v>
      </c>
    </row>
    <row r="191" spans="1:16" s="3" customFormat="1" ht="51">
      <c r="A191" s="32"/>
      <c r="B191" s="72">
        <f t="shared" si="13"/>
        <v>36</v>
      </c>
      <c r="C191" s="40" t="s">
        <v>243</v>
      </c>
      <c r="D191" s="40" t="s">
        <v>244</v>
      </c>
      <c r="E191" s="78" t="s">
        <v>247</v>
      </c>
      <c r="F191" s="78" t="s">
        <v>337</v>
      </c>
      <c r="G191" s="2">
        <v>796</v>
      </c>
      <c r="H191" s="78" t="s">
        <v>7</v>
      </c>
      <c r="I191" s="8">
        <v>2</v>
      </c>
      <c r="J191" s="75" t="s">
        <v>19</v>
      </c>
      <c r="K191" s="78" t="s">
        <v>36</v>
      </c>
      <c r="L191" s="77">
        <v>1338.06</v>
      </c>
      <c r="M191" s="75" t="s">
        <v>73</v>
      </c>
      <c r="N191" s="75" t="s">
        <v>158</v>
      </c>
      <c r="O191" s="78" t="s">
        <v>253</v>
      </c>
      <c r="P191" s="2" t="s">
        <v>56</v>
      </c>
    </row>
    <row r="192" spans="1:16" ht="93.75" customHeight="1">
      <c r="A192" s="32">
        <v>72</v>
      </c>
      <c r="B192" s="72">
        <f t="shared" si="13"/>
        <v>37</v>
      </c>
      <c r="C192" s="43" t="s">
        <v>264</v>
      </c>
      <c r="D192" s="40" t="s">
        <v>263</v>
      </c>
      <c r="E192" s="78" t="s">
        <v>436</v>
      </c>
      <c r="F192" s="78" t="s">
        <v>18</v>
      </c>
      <c r="G192" s="2">
        <f>IF(H192="тн",168,IF(H192="шт",796,IF(H192="кг",166,IF(H192="м2",55,IF(H192="м3",113,IF(H192="п.м.",18,IF(H192="секц",840,IF(H192="компл",839,0))))))))</f>
        <v>796</v>
      </c>
      <c r="H192" s="2" t="s">
        <v>7</v>
      </c>
      <c r="I192" s="77">
        <v>17</v>
      </c>
      <c r="J192" s="75" t="s">
        <v>22</v>
      </c>
      <c r="K192" s="78" t="s">
        <v>33</v>
      </c>
      <c r="L192" s="77">
        <v>39816.19</v>
      </c>
      <c r="M192" s="75" t="s">
        <v>73</v>
      </c>
      <c r="N192" s="75" t="s">
        <v>158</v>
      </c>
      <c r="O192" s="78" t="s">
        <v>253</v>
      </c>
      <c r="P192" s="2" t="s">
        <v>56</v>
      </c>
    </row>
    <row r="193" spans="1:16" ht="63.75">
      <c r="A193" s="32"/>
      <c r="B193" s="72">
        <f t="shared" si="13"/>
        <v>38</v>
      </c>
      <c r="C193" s="43" t="s">
        <v>264</v>
      </c>
      <c r="D193" s="40" t="s">
        <v>263</v>
      </c>
      <c r="E193" s="78" t="s">
        <v>437</v>
      </c>
      <c r="F193" s="78" t="s">
        <v>18</v>
      </c>
      <c r="G193" s="2">
        <f>IF(H193="тн",168,IF(H193="шт",796,IF(H193="кг",166,IF(H193="м2",55,IF(H193="м3",113,IF(H193="п.м.",18,IF(H193="секц",840,IF(H193="компл",839,0))))))))</f>
        <v>796</v>
      </c>
      <c r="H193" s="2" t="s">
        <v>7</v>
      </c>
      <c r="I193" s="77">
        <v>10</v>
      </c>
      <c r="J193" s="75" t="s">
        <v>22</v>
      </c>
      <c r="K193" s="78" t="s">
        <v>33</v>
      </c>
      <c r="L193" s="77">
        <v>34022.400000000001</v>
      </c>
      <c r="M193" s="75" t="s">
        <v>73</v>
      </c>
      <c r="N193" s="75" t="s">
        <v>158</v>
      </c>
      <c r="O193" s="78" t="s">
        <v>253</v>
      </c>
      <c r="P193" s="2" t="s">
        <v>56</v>
      </c>
    </row>
    <row r="194" spans="1:16" ht="63.75">
      <c r="A194" s="32">
        <v>74</v>
      </c>
      <c r="B194" s="72">
        <f t="shared" si="13"/>
        <v>39</v>
      </c>
      <c r="C194" s="43" t="s">
        <v>264</v>
      </c>
      <c r="D194" s="40" t="s">
        <v>263</v>
      </c>
      <c r="E194" s="78" t="s">
        <v>354</v>
      </c>
      <c r="F194" s="78" t="s">
        <v>18</v>
      </c>
      <c r="G194" s="2">
        <f>IF(H194="тн",168,IF(H194="шт",796,IF(H194="кг",166,IF(H194="м2",55,IF(H194="м3",113,IF(H194="п.м.",18,IF(H194="секц",840,IF(H194="компл",839,0))))))))</f>
        <v>796</v>
      </c>
      <c r="H194" s="2" t="s">
        <v>7</v>
      </c>
      <c r="I194" s="77">
        <v>1</v>
      </c>
      <c r="J194" s="75" t="s">
        <v>419</v>
      </c>
      <c r="K194" s="78" t="s">
        <v>313</v>
      </c>
      <c r="L194" s="77">
        <v>3120</v>
      </c>
      <c r="M194" s="75" t="s">
        <v>73</v>
      </c>
      <c r="N194" s="75" t="s">
        <v>158</v>
      </c>
      <c r="O194" s="78" t="s">
        <v>253</v>
      </c>
      <c r="P194" s="2" t="s">
        <v>56</v>
      </c>
    </row>
    <row r="195" spans="1:16" ht="63.75">
      <c r="A195" s="32"/>
      <c r="B195" s="72">
        <f t="shared" si="13"/>
        <v>40</v>
      </c>
      <c r="C195" s="43" t="s">
        <v>264</v>
      </c>
      <c r="D195" s="40" t="s">
        <v>263</v>
      </c>
      <c r="E195" s="78" t="s">
        <v>438</v>
      </c>
      <c r="F195" s="78" t="s">
        <v>18</v>
      </c>
      <c r="G195" s="2">
        <f>IF(H195="тн",168,IF(H195="шт",796,IF(H195="кг",166,IF(H195="м2",55,IF(H195="м3",113,IF(H195="п.м.",18,IF(H195="секц",840,IF(H195="компл",839,0))))))))</f>
        <v>796</v>
      </c>
      <c r="H195" s="2" t="s">
        <v>7</v>
      </c>
      <c r="I195" s="77">
        <v>16</v>
      </c>
      <c r="J195" s="75" t="s">
        <v>22</v>
      </c>
      <c r="K195" s="78" t="s">
        <v>119</v>
      </c>
      <c r="L195" s="77">
        <v>41110.22</v>
      </c>
      <c r="M195" s="75" t="s">
        <v>73</v>
      </c>
      <c r="N195" s="75" t="s">
        <v>158</v>
      </c>
      <c r="O195" s="78" t="s">
        <v>253</v>
      </c>
      <c r="P195" s="2" t="s">
        <v>56</v>
      </c>
    </row>
    <row r="196" spans="1:16" s="6" customFormat="1" ht="51">
      <c r="A196" s="33">
        <v>124</v>
      </c>
      <c r="B196" s="72">
        <f t="shared" si="13"/>
        <v>41</v>
      </c>
      <c r="C196" s="40">
        <v>43</v>
      </c>
      <c r="D196" s="40" t="s">
        <v>259</v>
      </c>
      <c r="E196" s="78" t="s">
        <v>332</v>
      </c>
      <c r="F196" s="78" t="s">
        <v>23</v>
      </c>
      <c r="G196" s="2">
        <v>796</v>
      </c>
      <c r="H196" s="78" t="s">
        <v>7</v>
      </c>
      <c r="I196" s="8">
        <v>1</v>
      </c>
      <c r="J196" s="75" t="s">
        <v>19</v>
      </c>
      <c r="K196" s="78" t="s">
        <v>36</v>
      </c>
      <c r="L196" s="77">
        <v>5578.18</v>
      </c>
      <c r="M196" s="75" t="s">
        <v>340</v>
      </c>
      <c r="N196" s="75" t="s">
        <v>286</v>
      </c>
      <c r="O196" s="78" t="s">
        <v>253</v>
      </c>
      <c r="P196" s="2" t="s">
        <v>56</v>
      </c>
    </row>
    <row r="197" spans="1:16" ht="38.25">
      <c r="A197" s="33">
        <v>87</v>
      </c>
      <c r="B197" s="72">
        <f t="shared" si="13"/>
        <v>42</v>
      </c>
      <c r="C197" s="40" t="s">
        <v>76</v>
      </c>
      <c r="D197" s="40" t="s">
        <v>77</v>
      </c>
      <c r="E197" s="13" t="s">
        <v>366</v>
      </c>
      <c r="F197" s="13" t="s">
        <v>367</v>
      </c>
      <c r="G197" s="10">
        <v>112</v>
      </c>
      <c r="H197" s="77" t="s">
        <v>54</v>
      </c>
      <c r="I197" s="77">
        <v>2000</v>
      </c>
      <c r="J197" s="7" t="s">
        <v>40</v>
      </c>
      <c r="K197" s="11" t="s">
        <v>17</v>
      </c>
      <c r="L197" s="77">
        <v>200</v>
      </c>
      <c r="M197" s="75" t="s">
        <v>203</v>
      </c>
      <c r="N197" s="75" t="s">
        <v>340</v>
      </c>
      <c r="O197" s="78" t="s">
        <v>255</v>
      </c>
      <c r="P197" s="9" t="s">
        <v>56</v>
      </c>
    </row>
    <row r="198" spans="1:16" ht="38.25">
      <c r="A198" s="33">
        <v>87</v>
      </c>
      <c r="B198" s="72">
        <f t="shared" si="13"/>
        <v>43</v>
      </c>
      <c r="C198" s="40" t="s">
        <v>76</v>
      </c>
      <c r="D198" s="40" t="s">
        <v>77</v>
      </c>
      <c r="E198" s="13" t="s">
        <v>369</v>
      </c>
      <c r="F198" s="13" t="s">
        <v>446</v>
      </c>
      <c r="G198" s="10">
        <v>112</v>
      </c>
      <c r="H198" s="77" t="s">
        <v>54</v>
      </c>
      <c r="I198" s="77">
        <v>2000</v>
      </c>
      <c r="J198" s="7" t="s">
        <v>40</v>
      </c>
      <c r="K198" s="11" t="s">
        <v>17</v>
      </c>
      <c r="L198" s="77">
        <v>200</v>
      </c>
      <c r="M198" s="75" t="s">
        <v>203</v>
      </c>
      <c r="N198" s="75" t="s">
        <v>340</v>
      </c>
      <c r="O198" s="78" t="s">
        <v>255</v>
      </c>
      <c r="P198" s="9" t="s">
        <v>56</v>
      </c>
    </row>
    <row r="199" spans="1:16" ht="51">
      <c r="A199" s="33">
        <v>88</v>
      </c>
      <c r="B199" s="72">
        <f t="shared" si="13"/>
        <v>44</v>
      </c>
      <c r="C199" s="40" t="s">
        <v>75</v>
      </c>
      <c r="D199" s="40" t="s">
        <v>75</v>
      </c>
      <c r="E199" s="78" t="s">
        <v>365</v>
      </c>
      <c r="F199" s="13" t="s">
        <v>18</v>
      </c>
      <c r="G199" s="10">
        <f>IF(H199="тн",168,IF(H199="шт",796,IF(H199="кг",166,IF(H199="м2",55,IF(H199="м3",113,IF(H199="п.м.",18,IF(H199="секц",840,IF(H199="компл",839,0))))))))</f>
        <v>796</v>
      </c>
      <c r="H199" s="77" t="s">
        <v>7</v>
      </c>
      <c r="I199" s="77" t="s">
        <v>1</v>
      </c>
      <c r="J199" s="7" t="s">
        <v>40</v>
      </c>
      <c r="K199" s="11" t="s">
        <v>17</v>
      </c>
      <c r="L199" s="77">
        <v>3500</v>
      </c>
      <c r="M199" s="75" t="s">
        <v>203</v>
      </c>
      <c r="N199" s="75" t="s">
        <v>340</v>
      </c>
      <c r="O199" s="78" t="s">
        <v>255</v>
      </c>
      <c r="P199" s="9" t="s">
        <v>56</v>
      </c>
    </row>
    <row r="200" spans="1:16" ht="15.75">
      <c r="A200" s="33"/>
      <c r="B200" s="143" t="s">
        <v>491</v>
      </c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5"/>
    </row>
    <row r="201" spans="1:16" ht="38.25">
      <c r="A201" s="33">
        <v>126</v>
      </c>
      <c r="B201" s="72">
        <f>B199+1</f>
        <v>45</v>
      </c>
      <c r="C201" s="40" t="s">
        <v>70</v>
      </c>
      <c r="D201" s="40" t="s">
        <v>258</v>
      </c>
      <c r="E201" s="78" t="s">
        <v>265</v>
      </c>
      <c r="F201" s="78" t="s">
        <v>168</v>
      </c>
      <c r="G201" s="5">
        <v>356</v>
      </c>
      <c r="H201" s="78" t="s">
        <v>41</v>
      </c>
      <c r="I201" s="77" t="s">
        <v>5</v>
      </c>
      <c r="J201" s="75" t="s">
        <v>40</v>
      </c>
      <c r="K201" s="78" t="s">
        <v>17</v>
      </c>
      <c r="L201" s="77">
        <v>770</v>
      </c>
      <c r="M201" s="75" t="s">
        <v>158</v>
      </c>
      <c r="N201" s="75" t="s">
        <v>286</v>
      </c>
      <c r="O201" s="78" t="s">
        <v>255</v>
      </c>
      <c r="P201" s="2" t="s">
        <v>56</v>
      </c>
    </row>
    <row r="202" spans="1:16" ht="51">
      <c r="A202" s="33">
        <v>126</v>
      </c>
      <c r="B202" s="72">
        <f>B201+1</f>
        <v>46</v>
      </c>
      <c r="C202" s="40" t="s">
        <v>69</v>
      </c>
      <c r="D202" s="40" t="s">
        <v>258</v>
      </c>
      <c r="E202" s="78" t="s">
        <v>169</v>
      </c>
      <c r="F202" s="78" t="s">
        <v>4</v>
      </c>
      <c r="G202" s="5">
        <f>IF(H202="тн",168,IF(H202="шт",796,IF(H202="кг",166,IF(H202="м2",55,IF(H202="м3",113,IF(H202="п.м.",18,IF(H202="секц",840,IF(H202="компл",839,0))))))))</f>
        <v>168</v>
      </c>
      <c r="H202" s="78" t="s">
        <v>0</v>
      </c>
      <c r="I202" s="77" t="s">
        <v>5</v>
      </c>
      <c r="J202" s="75" t="s">
        <v>40</v>
      </c>
      <c r="K202" s="78" t="s">
        <v>17</v>
      </c>
      <c r="L202" s="77">
        <v>600</v>
      </c>
      <c r="M202" s="75" t="s">
        <v>158</v>
      </c>
      <c r="N202" s="75" t="s">
        <v>286</v>
      </c>
      <c r="O202" s="78" t="s">
        <v>255</v>
      </c>
      <c r="P202" s="2" t="s">
        <v>56</v>
      </c>
    </row>
    <row r="203" spans="1:16" ht="89.25">
      <c r="A203" s="33">
        <v>126</v>
      </c>
      <c r="B203" s="72">
        <f t="shared" ref="B203:B205" si="15">B202+1</f>
        <v>47</v>
      </c>
      <c r="C203" s="40" t="s">
        <v>69</v>
      </c>
      <c r="D203" s="40" t="s">
        <v>258</v>
      </c>
      <c r="E203" s="35" t="s">
        <v>170</v>
      </c>
      <c r="F203" s="78" t="s">
        <v>4</v>
      </c>
      <c r="G203" s="5">
        <f>IF(H203="тн",168,IF(H203="шт",796,IF(H203="кг",166,IF(H203="м2",55,IF(H203="м3",113,IF(H203="п.м.",18,IF(H203="секц",840,IF(H203="компл",839,0))))))))</f>
        <v>168</v>
      </c>
      <c r="H203" s="78" t="s">
        <v>0</v>
      </c>
      <c r="I203" s="77">
        <v>41</v>
      </c>
      <c r="J203" s="75" t="s">
        <v>3</v>
      </c>
      <c r="K203" s="78" t="s">
        <v>173</v>
      </c>
      <c r="L203" s="77">
        <v>1110</v>
      </c>
      <c r="M203" s="75" t="s">
        <v>158</v>
      </c>
      <c r="N203" s="75" t="s">
        <v>286</v>
      </c>
      <c r="O203" s="78" t="s">
        <v>255</v>
      </c>
      <c r="P203" s="2" t="s">
        <v>56</v>
      </c>
    </row>
    <row r="204" spans="1:16" ht="76.5">
      <c r="A204" s="33">
        <v>129</v>
      </c>
      <c r="B204" s="72">
        <f t="shared" si="15"/>
        <v>48</v>
      </c>
      <c r="C204" s="40" t="s">
        <v>69</v>
      </c>
      <c r="D204" s="40" t="s">
        <v>258</v>
      </c>
      <c r="E204" s="35" t="s">
        <v>171</v>
      </c>
      <c r="F204" s="78" t="s">
        <v>4</v>
      </c>
      <c r="G204" s="5">
        <f>IF(H204="тн",168,IF(H204="шт",796,IF(H204="кг",166,IF(H204="м2",55,IF(H204="м3",113,IF(H204="п.м.",18,IF(H204="секц",840,IF(H204="компл",839,0))))))))</f>
        <v>168</v>
      </c>
      <c r="H204" s="78" t="s">
        <v>0</v>
      </c>
      <c r="I204" s="77">
        <v>36</v>
      </c>
      <c r="J204" s="75" t="s">
        <v>3</v>
      </c>
      <c r="K204" s="78" t="s">
        <v>174</v>
      </c>
      <c r="L204" s="77">
        <v>500</v>
      </c>
      <c r="M204" s="75" t="s">
        <v>158</v>
      </c>
      <c r="N204" s="75" t="s">
        <v>286</v>
      </c>
      <c r="O204" s="78" t="s">
        <v>255</v>
      </c>
      <c r="P204" s="2" t="s">
        <v>56</v>
      </c>
    </row>
    <row r="205" spans="1:16" ht="25.5">
      <c r="A205" s="33"/>
      <c r="B205" s="72">
        <f t="shared" si="15"/>
        <v>49</v>
      </c>
      <c r="C205" s="26" t="s">
        <v>101</v>
      </c>
      <c r="D205" s="26" t="s">
        <v>101</v>
      </c>
      <c r="E205" s="78" t="s">
        <v>209</v>
      </c>
      <c r="F205" s="13" t="s">
        <v>18</v>
      </c>
      <c r="G205" s="10">
        <v>796</v>
      </c>
      <c r="H205" s="77" t="s">
        <v>7</v>
      </c>
      <c r="I205" s="10" t="s">
        <v>1</v>
      </c>
      <c r="J205" s="75" t="s">
        <v>40</v>
      </c>
      <c r="K205" s="11" t="s">
        <v>17</v>
      </c>
      <c r="L205" s="77">
        <v>850</v>
      </c>
      <c r="M205" s="75" t="s">
        <v>158</v>
      </c>
      <c r="N205" s="75" t="s">
        <v>286</v>
      </c>
      <c r="O205" s="78" t="s">
        <v>255</v>
      </c>
      <c r="P205" s="9" t="s">
        <v>56</v>
      </c>
    </row>
    <row r="206" spans="1:16" ht="15.75">
      <c r="A206" s="33"/>
      <c r="B206" s="143" t="s">
        <v>492</v>
      </c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5"/>
    </row>
    <row r="207" spans="1:16" ht="63.75">
      <c r="A207" s="33">
        <v>161</v>
      </c>
      <c r="B207" s="72">
        <f>B205+1</f>
        <v>50</v>
      </c>
      <c r="C207" s="79" t="s">
        <v>112</v>
      </c>
      <c r="D207" s="79" t="s">
        <v>113</v>
      </c>
      <c r="E207" s="13" t="s">
        <v>379</v>
      </c>
      <c r="F207" s="13" t="s">
        <v>18</v>
      </c>
      <c r="G207" s="10">
        <v>796</v>
      </c>
      <c r="H207" s="10" t="s">
        <v>7</v>
      </c>
      <c r="I207" s="77">
        <v>2</v>
      </c>
      <c r="J207" s="75" t="s">
        <v>22</v>
      </c>
      <c r="K207" s="11" t="s">
        <v>33</v>
      </c>
      <c r="L207" s="77">
        <v>6000</v>
      </c>
      <c r="M207" s="75" t="s">
        <v>479</v>
      </c>
      <c r="N207" s="75" t="s">
        <v>286</v>
      </c>
      <c r="O207" s="78" t="s">
        <v>253</v>
      </c>
      <c r="P207" s="9" t="s">
        <v>56</v>
      </c>
    </row>
    <row r="208" spans="1:16" ht="63.75">
      <c r="A208" s="33"/>
      <c r="B208" s="72">
        <f>B207+1</f>
        <v>51</v>
      </c>
      <c r="C208" s="79" t="s">
        <v>112</v>
      </c>
      <c r="D208" s="79" t="s">
        <v>113</v>
      </c>
      <c r="E208" s="13" t="s">
        <v>379</v>
      </c>
      <c r="F208" s="13" t="s">
        <v>18</v>
      </c>
      <c r="G208" s="10">
        <v>796</v>
      </c>
      <c r="H208" s="10" t="s">
        <v>7</v>
      </c>
      <c r="I208" s="77">
        <v>2</v>
      </c>
      <c r="J208" s="75" t="s">
        <v>22</v>
      </c>
      <c r="K208" s="11" t="s">
        <v>33</v>
      </c>
      <c r="L208" s="77">
        <v>6600</v>
      </c>
      <c r="M208" s="75" t="s">
        <v>480</v>
      </c>
      <c r="N208" s="75" t="s">
        <v>390</v>
      </c>
      <c r="O208" s="78" t="s">
        <v>253</v>
      </c>
      <c r="P208" s="9" t="s">
        <v>56</v>
      </c>
    </row>
    <row r="210" spans="12:12">
      <c r="L210" s="45">
        <f>SUM(L156:L205)</f>
        <v>564545.18999999994</v>
      </c>
    </row>
  </sheetData>
  <autoFilter ref="A1:P139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ref="B6:R177">
    <sortCondition ref="M6:M177"/>
  </sortState>
  <mergeCells count="41">
    <mergeCell ref="P1:P3"/>
    <mergeCell ref="K3:K4"/>
    <mergeCell ref="M2:N2"/>
    <mergeCell ref="G2:H2"/>
    <mergeCell ref="L2:L4"/>
    <mergeCell ref="J2:K2"/>
    <mergeCell ref="E1:N1"/>
    <mergeCell ref="G3:G4"/>
    <mergeCell ref="J3:J4"/>
    <mergeCell ref="E2:E4"/>
    <mergeCell ref="O1:O4"/>
    <mergeCell ref="H3:H4"/>
    <mergeCell ref="C1:C4"/>
    <mergeCell ref="B1:B4"/>
    <mergeCell ref="L151:L153"/>
    <mergeCell ref="M151:N151"/>
    <mergeCell ref="G152:G153"/>
    <mergeCell ref="H152:H153"/>
    <mergeCell ref="J152:J153"/>
    <mergeCell ref="K152:K153"/>
    <mergeCell ref="B114:P114"/>
    <mergeCell ref="B118:P118"/>
    <mergeCell ref="B6:P6"/>
    <mergeCell ref="B98:P98"/>
    <mergeCell ref="I2:I4"/>
    <mergeCell ref="D1:D4"/>
    <mergeCell ref="F2:F4"/>
    <mergeCell ref="B155:P155"/>
    <mergeCell ref="B200:P200"/>
    <mergeCell ref="B206:P206"/>
    <mergeCell ref="B150:B153"/>
    <mergeCell ref="C150:C153"/>
    <mergeCell ref="D150:D153"/>
    <mergeCell ref="E150:N150"/>
    <mergeCell ref="O150:O153"/>
    <mergeCell ref="P150:P152"/>
    <mergeCell ref="E151:E153"/>
    <mergeCell ref="F151:F153"/>
    <mergeCell ref="G151:H151"/>
    <mergeCell ref="I151:I153"/>
    <mergeCell ref="J151:K15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 2019</vt:lpstr>
      <vt:lpstr>'ПЗ 2019'!Заголовки_для_печати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Оксана Мироненко</cp:lastModifiedBy>
  <cp:lastPrinted>2019-12-18T23:28:25Z</cp:lastPrinted>
  <dcterms:created xsi:type="dcterms:W3CDTF">2012-03-25T21:51:52Z</dcterms:created>
  <dcterms:modified xsi:type="dcterms:W3CDTF">2020-01-27T02:23:01Z</dcterms:modified>
</cp:coreProperties>
</file>